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202300"/>
  <mc:AlternateContent xmlns:mc="http://schemas.openxmlformats.org/markup-compatibility/2006">
    <mc:Choice Requires="x15">
      <x15ac:absPath xmlns:x15ac="http://schemas.microsoft.com/office/spreadsheetml/2010/11/ac" url="C:\Users\ban49t\Downloads\"/>
    </mc:Choice>
  </mc:AlternateContent>
  <xr:revisionPtr revIDLastSave="0" documentId="13_ncr:1_{8D8EC729-5F4C-4748-87B0-FE672A3D11F0}" xr6:coauthVersionLast="47" xr6:coauthVersionMax="47" xr10:uidLastSave="{00000000-0000-0000-0000-000000000000}"/>
  <bookViews>
    <workbookView xWindow="7005" yWindow="3885" windowWidth="21600" windowHeight="11295" firstSheet="12" activeTab="18" xr2:uid="{B5CF2AEF-B5B2-44B6-B536-507BC3F747D7}"/>
  </bookViews>
  <sheets>
    <sheet name="April 24" sheetId="11" r:id="rId1"/>
    <sheet name="May 24" sheetId="1" r:id="rId2"/>
    <sheet name="June 24" sheetId="2" r:id="rId3"/>
    <sheet name="July 24" sheetId="3" r:id="rId4"/>
    <sheet name="August 24" sheetId="4" r:id="rId5"/>
    <sheet name="September 24" sheetId="5" r:id="rId6"/>
    <sheet name="October 24" sheetId="6" r:id="rId7"/>
    <sheet name="Jan 25" sheetId="7" r:id="rId8"/>
    <sheet name="Feb 25" sheetId="8" r:id="rId9"/>
    <sheet name="March 25" sheetId="9" r:id="rId10"/>
    <sheet name="May 25" sheetId="10" r:id="rId11"/>
    <sheet name="June 25" sheetId="12" r:id="rId12"/>
    <sheet name="July 25" sheetId="14" r:id="rId13"/>
    <sheet name="August 25" sheetId="15" r:id="rId14"/>
    <sheet name="Sept 25" sheetId="16" r:id="rId15"/>
    <sheet name="October" sheetId="18" r:id="rId16"/>
    <sheet name="November" sheetId="19" r:id="rId17"/>
    <sheet name="December 25" sheetId="20" r:id="rId18"/>
    <sheet name="January 26" sheetId="21" r:id="rId19"/>
    <sheet name="Sheet1" sheetId="13" r:id="rId2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21" l="1"/>
  <c r="L2" i="21"/>
  <c r="L32" i="21" s="1"/>
  <c r="K8" i="21"/>
  <c r="L8" i="21"/>
  <c r="K9" i="21"/>
  <c r="L9" i="21"/>
  <c r="K10" i="21"/>
  <c r="L10" i="21"/>
  <c r="K11" i="21"/>
  <c r="L11" i="21"/>
  <c r="K12" i="21"/>
  <c r="L12" i="21"/>
  <c r="K13" i="21"/>
  <c r="L13" i="21"/>
  <c r="K14" i="21"/>
  <c r="L14" i="21"/>
  <c r="K15" i="21"/>
  <c r="L15" i="21"/>
  <c r="K16" i="21"/>
  <c r="L16" i="21"/>
  <c r="K17" i="21"/>
  <c r="L17" i="21"/>
  <c r="K18" i="21"/>
  <c r="L18" i="21"/>
  <c r="K19" i="21"/>
  <c r="L19" i="21"/>
  <c r="K20" i="21"/>
  <c r="L20" i="21"/>
  <c r="K21" i="21"/>
  <c r="L21" i="21"/>
  <c r="K22" i="21"/>
  <c r="L22" i="21"/>
  <c r="K23" i="21"/>
  <c r="L23" i="21"/>
  <c r="K24" i="21"/>
  <c r="L24" i="21"/>
  <c r="K25" i="21"/>
  <c r="L25" i="21"/>
  <c r="K26" i="21"/>
  <c r="L26" i="21"/>
  <c r="K27" i="21"/>
  <c r="L27" i="21"/>
  <c r="K28" i="21"/>
  <c r="L28" i="21"/>
  <c r="K29" i="21"/>
  <c r="L29" i="21"/>
  <c r="K30" i="21"/>
  <c r="L30" i="21"/>
  <c r="K31" i="21"/>
  <c r="L31" i="21"/>
  <c r="M32" i="21"/>
  <c r="N32" i="21"/>
  <c r="O32" i="21"/>
  <c r="P32" i="21"/>
  <c r="D39" i="21" a="1"/>
  <c r="D39" i="21" s="1"/>
  <c r="M33" i="21" s="1"/>
  <c r="K2" i="20"/>
  <c r="L2" i="20"/>
  <c r="K6" i="20"/>
  <c r="L6" i="20"/>
  <c r="K7" i="20"/>
  <c r="L7" i="20"/>
  <c r="K8" i="20"/>
  <c r="L8" i="20"/>
  <c r="K9" i="20"/>
  <c r="L9" i="20"/>
  <c r="K10" i="20"/>
  <c r="L10" i="20"/>
  <c r="K11" i="20"/>
  <c r="L11" i="20"/>
  <c r="K12" i="20"/>
  <c r="L12" i="20"/>
  <c r="K13" i="20"/>
  <c r="L13" i="20"/>
  <c r="K14" i="20"/>
  <c r="L14" i="20"/>
  <c r="K15" i="20"/>
  <c r="L15" i="20"/>
  <c r="K16" i="20"/>
  <c r="L16" i="20"/>
  <c r="K17" i="20"/>
  <c r="L17" i="20"/>
  <c r="K18" i="20"/>
  <c r="L18" i="20"/>
  <c r="K19" i="20"/>
  <c r="L19" i="20"/>
  <c r="K20" i="20"/>
  <c r="L20" i="20"/>
  <c r="K21" i="20"/>
  <c r="L21" i="20"/>
  <c r="K22" i="20"/>
  <c r="L22" i="20"/>
  <c r="K23" i="20"/>
  <c r="L23" i="20"/>
  <c r="K24" i="20"/>
  <c r="L24" i="20"/>
  <c r="K25" i="20"/>
  <c r="L25" i="20"/>
  <c r="K26" i="20"/>
  <c r="L26" i="20"/>
  <c r="K27" i="20"/>
  <c r="L27" i="20"/>
  <c r="K28" i="20"/>
  <c r="L28" i="20"/>
  <c r="K29" i="20"/>
  <c r="L29" i="20"/>
  <c r="L30" i="20"/>
  <c r="M30" i="20"/>
  <c r="N30" i="20"/>
  <c r="O30" i="20"/>
  <c r="P30" i="20"/>
  <c r="D37" i="20" a="1"/>
  <c r="D37" i="20" s="1"/>
  <c r="M31" i="20" s="1"/>
  <c r="K30" i="20" s="1"/>
  <c r="P31" i="20" s="1"/>
  <c r="C51" i="20" s="1"/>
  <c r="K32" i="21" l="1"/>
  <c r="P33" i="21" s="1"/>
  <c r="C53" i="21" s="1"/>
  <c r="K2" i="19"/>
  <c r="L2" i="19"/>
  <c r="K6" i="19"/>
  <c r="L6" i="19"/>
  <c r="L30" i="19" s="1"/>
  <c r="K7" i="19"/>
  <c r="L7" i="19"/>
  <c r="K8" i="19"/>
  <c r="L8" i="19"/>
  <c r="K9" i="19"/>
  <c r="L9" i="19"/>
  <c r="K10" i="19"/>
  <c r="L10" i="19"/>
  <c r="K11" i="19"/>
  <c r="L11" i="19"/>
  <c r="K12" i="19"/>
  <c r="L12" i="19"/>
  <c r="K13" i="19"/>
  <c r="L13" i="19"/>
  <c r="K14" i="19"/>
  <c r="L14" i="19"/>
  <c r="K15" i="19"/>
  <c r="L15" i="19"/>
  <c r="K16" i="19"/>
  <c r="L16" i="19"/>
  <c r="K17" i="19"/>
  <c r="L17" i="19"/>
  <c r="K18" i="19"/>
  <c r="L18" i="19"/>
  <c r="K19" i="19"/>
  <c r="L19" i="19"/>
  <c r="K20" i="19"/>
  <c r="L20" i="19"/>
  <c r="K21" i="19"/>
  <c r="L21" i="19"/>
  <c r="K22" i="19"/>
  <c r="L22" i="19"/>
  <c r="K23" i="19"/>
  <c r="L23" i="19"/>
  <c r="K24" i="19"/>
  <c r="L24" i="19"/>
  <c r="K25" i="19"/>
  <c r="L25" i="19"/>
  <c r="K26" i="19"/>
  <c r="L26" i="19"/>
  <c r="K27" i="19"/>
  <c r="L27" i="19"/>
  <c r="K28" i="19"/>
  <c r="L28" i="19"/>
  <c r="K29" i="19"/>
  <c r="L29" i="19"/>
  <c r="M30" i="19"/>
  <c r="N30" i="19"/>
  <c r="O30" i="19"/>
  <c r="P30" i="19"/>
  <c r="D37" i="19" a="1"/>
  <c r="D37" i="19" s="1"/>
  <c r="M31" i="19" s="1"/>
  <c r="K30" i="19" l="1"/>
  <c r="P31" i="19" s="1"/>
  <c r="C51" i="19" s="1"/>
  <c r="K2" i="18" l="1"/>
  <c r="K30" i="18" s="1"/>
  <c r="L2" i="18"/>
  <c r="K6" i="18"/>
  <c r="L6" i="18"/>
  <c r="K7" i="18"/>
  <c r="L7" i="18"/>
  <c r="L30" i="18" s="1"/>
  <c r="K8" i="18"/>
  <c r="L8" i="18"/>
  <c r="K9" i="18"/>
  <c r="L9" i="18"/>
  <c r="K10" i="18"/>
  <c r="L10" i="18"/>
  <c r="K11" i="18"/>
  <c r="L11" i="18"/>
  <c r="K12" i="18"/>
  <c r="L12" i="18"/>
  <c r="K13" i="18"/>
  <c r="L13" i="18"/>
  <c r="K14" i="18"/>
  <c r="L14" i="18"/>
  <c r="K15" i="18"/>
  <c r="L15" i="18"/>
  <c r="K16" i="18"/>
  <c r="L16" i="18"/>
  <c r="K17" i="18"/>
  <c r="L17" i="18"/>
  <c r="K18" i="18"/>
  <c r="L18" i="18"/>
  <c r="K19" i="18"/>
  <c r="L19" i="18"/>
  <c r="K20" i="18"/>
  <c r="L20" i="18"/>
  <c r="K21" i="18"/>
  <c r="L21" i="18"/>
  <c r="K22" i="18"/>
  <c r="L22" i="18"/>
  <c r="K23" i="18"/>
  <c r="L23" i="18"/>
  <c r="K24" i="18"/>
  <c r="L24" i="18"/>
  <c r="K25" i="18"/>
  <c r="L25" i="18"/>
  <c r="K26" i="18"/>
  <c r="L26" i="18"/>
  <c r="K27" i="18"/>
  <c r="L27" i="18"/>
  <c r="K28" i="18"/>
  <c r="L28" i="18"/>
  <c r="K29" i="18"/>
  <c r="L29" i="18"/>
  <c r="M30" i="18"/>
  <c r="N30" i="18"/>
  <c r="O30" i="18"/>
  <c r="P30" i="18"/>
  <c r="D37" i="18" a="1"/>
  <c r="D37" i="18" s="1"/>
  <c r="M31" i="18" s="1"/>
  <c r="P31" i="18" l="1"/>
  <c r="C51" i="18" s="1"/>
  <c r="K2" i="16" l="1"/>
  <c r="L2" i="16"/>
  <c r="K6" i="16"/>
  <c r="L6" i="16"/>
  <c r="L30" i="16" s="1"/>
  <c r="K7" i="16"/>
  <c r="L7" i="16"/>
  <c r="K8" i="16"/>
  <c r="L8" i="16"/>
  <c r="K9" i="16"/>
  <c r="L9" i="16"/>
  <c r="K10" i="16"/>
  <c r="L10" i="16"/>
  <c r="K11" i="16"/>
  <c r="L11" i="16"/>
  <c r="K12" i="16"/>
  <c r="L12" i="16"/>
  <c r="K13" i="16"/>
  <c r="L13" i="16"/>
  <c r="K14" i="16"/>
  <c r="L14" i="16"/>
  <c r="K15" i="16"/>
  <c r="L15" i="16"/>
  <c r="K16" i="16"/>
  <c r="L16" i="16"/>
  <c r="K17" i="16"/>
  <c r="L17" i="16"/>
  <c r="K18" i="16"/>
  <c r="L18" i="16"/>
  <c r="K19" i="16"/>
  <c r="L19" i="16"/>
  <c r="K20" i="16"/>
  <c r="L20" i="16"/>
  <c r="K21" i="16"/>
  <c r="L21" i="16"/>
  <c r="K22" i="16"/>
  <c r="L22" i="16"/>
  <c r="K23" i="16"/>
  <c r="L23" i="16"/>
  <c r="K24" i="16"/>
  <c r="L24" i="16"/>
  <c r="K25" i="16"/>
  <c r="L25" i="16"/>
  <c r="K26" i="16"/>
  <c r="L26" i="16"/>
  <c r="K27" i="16"/>
  <c r="L27" i="16"/>
  <c r="K28" i="16"/>
  <c r="L28" i="16"/>
  <c r="K29" i="16"/>
  <c r="L29" i="16"/>
  <c r="M30" i="16"/>
  <c r="N30" i="16"/>
  <c r="O30" i="16"/>
  <c r="P30" i="16"/>
  <c r="D37" i="16" a="1"/>
  <c r="D37" i="16" s="1"/>
  <c r="M31" i="16" s="1"/>
  <c r="K2" i="15"/>
  <c r="L2" i="15"/>
  <c r="K6" i="15"/>
  <c r="L6" i="15"/>
  <c r="K7" i="15"/>
  <c r="L7" i="15"/>
  <c r="K8" i="15"/>
  <c r="L8" i="15"/>
  <c r="K9" i="15"/>
  <c r="L9" i="15"/>
  <c r="K10"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29" i="15"/>
  <c r="L29" i="15"/>
  <c r="L30" i="15"/>
  <c r="M30" i="15"/>
  <c r="N30" i="15"/>
  <c r="O30" i="15"/>
  <c r="P30" i="15"/>
  <c r="D37" i="15" a="1"/>
  <c r="D37" i="15" s="1"/>
  <c r="M31" i="15" s="1"/>
  <c r="K30" i="15" s="1"/>
  <c r="P31" i="15" s="1"/>
  <c r="C51" i="15" s="1"/>
  <c r="K30" i="16" l="1"/>
  <c r="P31" i="16" s="1"/>
  <c r="C51" i="16" s="1"/>
  <c r="K2" i="14"/>
  <c r="L2" i="14"/>
  <c r="L30" i="14" s="1"/>
  <c r="K6" i="14"/>
  <c r="L6" i="14"/>
  <c r="K7" i="14"/>
  <c r="L7" i="14"/>
  <c r="K8" i="14"/>
  <c r="L8" i="14"/>
  <c r="K9" i="14"/>
  <c r="L9" i="14"/>
  <c r="K10" i="14"/>
  <c r="L10" i="14"/>
  <c r="K11" i="14"/>
  <c r="L11" i="14"/>
  <c r="K12" i="14"/>
  <c r="L12" i="14"/>
  <c r="K13" i="14"/>
  <c r="L13" i="14"/>
  <c r="K14" i="14"/>
  <c r="L14" i="14"/>
  <c r="K15" i="14"/>
  <c r="L15" i="14"/>
  <c r="K16" i="14"/>
  <c r="L16" i="14"/>
  <c r="K17" i="14"/>
  <c r="L17" i="14"/>
  <c r="K18" i="14"/>
  <c r="L18" i="14"/>
  <c r="K19" i="14"/>
  <c r="L19" i="14"/>
  <c r="K20" i="14"/>
  <c r="L20" i="14"/>
  <c r="K21" i="14"/>
  <c r="L21" i="14"/>
  <c r="K22" i="14"/>
  <c r="L22" i="14"/>
  <c r="K23" i="14"/>
  <c r="L23" i="14"/>
  <c r="K24" i="14"/>
  <c r="L24" i="14"/>
  <c r="K25" i="14"/>
  <c r="L25" i="14"/>
  <c r="K26" i="14"/>
  <c r="L26" i="14"/>
  <c r="K27" i="14"/>
  <c r="L27" i="14"/>
  <c r="K28" i="14"/>
  <c r="L28" i="14"/>
  <c r="K29" i="14"/>
  <c r="L29" i="14"/>
  <c r="M30" i="14"/>
  <c r="N30" i="14"/>
  <c r="O30" i="14"/>
  <c r="P30" i="14"/>
  <c r="D37" i="14" a="1"/>
  <c r="D37" i="14" s="1"/>
  <c r="M31" i="14" s="1"/>
  <c r="K2" i="12"/>
  <c r="L2" i="12"/>
  <c r="K4" i="12"/>
  <c r="L4" i="12"/>
  <c r="K6" i="12"/>
  <c r="L6" i="12"/>
  <c r="L27" i="12" s="1"/>
  <c r="K8" i="12"/>
  <c r="L8" i="12"/>
  <c r="K9" i="12"/>
  <c r="L9" i="12"/>
  <c r="K11" i="12"/>
  <c r="L11" i="12"/>
  <c r="K12" i="12"/>
  <c r="L12" i="12"/>
  <c r="K13" i="12"/>
  <c r="L13" i="12"/>
  <c r="K14" i="12"/>
  <c r="L14" i="12"/>
  <c r="K15" i="12"/>
  <c r="L15" i="12"/>
  <c r="K16" i="12"/>
  <c r="L16" i="12"/>
  <c r="K17" i="12"/>
  <c r="L17" i="12"/>
  <c r="K18" i="12"/>
  <c r="L18" i="12"/>
  <c r="K19" i="12"/>
  <c r="L19" i="12"/>
  <c r="K20" i="12"/>
  <c r="L20" i="12"/>
  <c r="K21" i="12"/>
  <c r="L21" i="12"/>
  <c r="K22" i="12"/>
  <c r="L22" i="12"/>
  <c r="K23" i="12"/>
  <c r="L23" i="12"/>
  <c r="K24" i="12"/>
  <c r="L24" i="12"/>
  <c r="K25" i="12"/>
  <c r="L25" i="12"/>
  <c r="K26" i="12"/>
  <c r="L26" i="12"/>
  <c r="M27" i="12"/>
  <c r="N27" i="12"/>
  <c r="O27" i="12"/>
  <c r="P27" i="12"/>
  <c r="D34" i="12" a="1"/>
  <c r="D34" i="12" s="1"/>
  <c r="M28" i="12" s="1"/>
  <c r="K30" i="14" l="1"/>
  <c r="P31" i="14" s="1"/>
  <c r="C51" i="14" s="1"/>
  <c r="K27" i="12"/>
  <c r="P28" i="12" s="1"/>
  <c r="C48" i="12" s="1"/>
  <c r="L15" i="11"/>
  <c r="K15" i="11"/>
  <c r="J15" i="11"/>
  <c r="K16" i="11" s="1"/>
  <c r="H15" i="11"/>
  <c r="P13" i="10"/>
  <c r="O13" i="10"/>
  <c r="N13" i="10"/>
  <c r="M13" i="10"/>
  <c r="L10" i="10"/>
  <c r="K10" i="10"/>
  <c r="L9" i="10"/>
  <c r="K9" i="10"/>
  <c r="L6" i="10"/>
  <c r="K6" i="10"/>
  <c r="L4" i="10"/>
  <c r="K4" i="10"/>
  <c r="L3" i="10"/>
  <c r="K3" i="10"/>
  <c r="L2" i="10"/>
  <c r="K2" i="10"/>
  <c r="L13" i="10" l="1"/>
  <c r="K13" i="10"/>
  <c r="P14" i="10" l="1"/>
  <c r="P8" i="9"/>
  <c r="O8" i="9"/>
  <c r="N8" i="9"/>
  <c r="M8" i="9"/>
  <c r="L7" i="9"/>
  <c r="K7" i="9"/>
  <c r="L6" i="9"/>
  <c r="K6" i="9"/>
  <c r="L5" i="9"/>
  <c r="K5" i="9"/>
  <c r="L4" i="9"/>
  <c r="K4" i="9"/>
  <c r="L3" i="9"/>
  <c r="K3" i="9"/>
  <c r="L2" i="9"/>
  <c r="K2" i="9"/>
  <c r="I9" i="8"/>
  <c r="I10" i="8"/>
  <c r="I11" i="8"/>
  <c r="K8" i="9" l="1"/>
  <c r="L8" i="9"/>
  <c r="I8" i="8"/>
  <c r="I7" i="8"/>
  <c r="I6" i="8"/>
  <c r="I12" i="8" s="1"/>
  <c r="L12" i="8"/>
  <c r="K12" i="8"/>
  <c r="J12" i="8"/>
  <c r="H12" i="8"/>
  <c r="I5" i="8"/>
  <c r="N4" i="8"/>
  <c r="P4" i="8" s="1"/>
  <c r="I4" i="8"/>
  <c r="L6" i="7"/>
  <c r="K6" i="7"/>
  <c r="J6" i="7"/>
  <c r="H6" i="7"/>
  <c r="I5" i="7"/>
  <c r="N4" i="7"/>
  <c r="P4" i="7" s="1"/>
  <c r="I4" i="7"/>
  <c r="P9" i="9" l="1"/>
  <c r="I6" i="7"/>
  <c r="K7" i="7" s="1"/>
  <c r="K13" i="8"/>
  <c r="I17" i="6"/>
  <c r="I16" i="6"/>
  <c r="I15" i="6"/>
  <c r="I14" i="6" l="1"/>
  <c r="I13" i="6"/>
  <c r="I12" i="6"/>
  <c r="I11" i="6"/>
  <c r="I10" i="6"/>
  <c r="I9" i="6" l="1"/>
  <c r="I8" i="6"/>
  <c r="I7" i="6"/>
  <c r="L18" i="6" l="1"/>
  <c r="K18" i="6"/>
  <c r="J18" i="6"/>
  <c r="H18" i="6"/>
  <c r="I6" i="6"/>
  <c r="I5" i="6"/>
  <c r="N4" i="6"/>
  <c r="P4" i="6" s="1"/>
  <c r="I4" i="6"/>
  <c r="I18" i="6" s="1"/>
  <c r="K19" i="6" s="1"/>
  <c r="I11" i="5" l="1"/>
  <c r="I10" i="5"/>
  <c r="I9" i="5"/>
  <c r="L12" i="5"/>
  <c r="K12" i="5"/>
  <c r="J12" i="5"/>
  <c r="H12" i="5"/>
  <c r="I8" i="5"/>
  <c r="I7" i="5"/>
  <c r="I6" i="5"/>
  <c r="I5" i="5"/>
  <c r="N4" i="5"/>
  <c r="P4" i="5" s="1"/>
  <c r="I4" i="5"/>
  <c r="I12" i="5" l="1"/>
  <c r="K13" i="5"/>
  <c r="I10" i="4" l="1"/>
  <c r="I9" i="4"/>
  <c r="I8" i="4"/>
  <c r="I7" i="4"/>
  <c r="L11" i="4"/>
  <c r="K11" i="4"/>
  <c r="J11" i="4"/>
  <c r="K12" i="4" s="1"/>
  <c r="H11" i="4"/>
  <c r="L10" i="3" l="1"/>
  <c r="K10" i="3"/>
  <c r="K11" i="3" s="1"/>
  <c r="J10" i="3"/>
  <c r="H10" i="3"/>
  <c r="L8" i="2" l="1"/>
  <c r="K8" i="2"/>
  <c r="J8" i="2"/>
  <c r="K9" i="2" s="1"/>
  <c r="H8" i="2"/>
  <c r="L15" i="1" l="1"/>
  <c r="K15" i="1"/>
  <c r="J15" i="1"/>
  <c r="K16" i="1" s="1"/>
  <c r="H1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09510C1-729F-48A9-B061-20C572E3C2AB}">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2F08661B-4EBE-4A29-8518-B0125CBAABF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8C65E1C3-6BCB-4CEB-900A-CC5B494BDB56}">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FFE35E3D-FF41-40DE-9BFC-D41316CDB477}">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3362E46A-0CCC-4423-B22D-337CBB69DDA1}">
      <text>
        <r>
          <rPr>
            <b/>
            <sz val="9"/>
            <color indexed="81"/>
            <rFont val="Tahoma"/>
            <family val="2"/>
          </rPr>
          <t>Smith, Jamie (HMI Probation):</t>
        </r>
        <r>
          <rPr>
            <sz val="9"/>
            <color indexed="81"/>
            <rFont val="Tahoma"/>
            <family val="2"/>
          </rPr>
          <t xml:space="preserve">
Put the name of the inspection, meeting etc in this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1C1A88B1-006F-40A9-988E-DDED5955DC3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40E8B9A-37EF-45FA-871A-747E4BC1D1D8}">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360B9950-F9A6-4CF4-A725-1316E2B1623D}">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5FCA4D-B870-4804-91AF-D0CC044CD119}">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DAB3E1E-5175-47FA-A9A9-DC3C09BC9570}">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E72782D-A210-42F4-AF4D-01A753605D59}">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A109357C-C0C8-4440-9CCD-58F6471A5A0D}">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B485E5F9-2325-486D-B762-42F057C6C18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2DC29AC-AE8F-44DD-9A4E-B02CB9784C44}">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29B49E6-1BBE-4B2C-98FE-51EC651C49E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7EB16EB-588E-4EBC-A83C-7B0A9940E019}">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36E4CBB8-DD55-4887-942F-41765A6C4E1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1975757-7A72-49B5-85AE-36E848DBDEA4}">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B0E231F-8F87-4401-A291-1AE165716773}">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2ACB9085-0790-4430-A2CE-98A997E04B3B}">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17C02B97-6AF8-4BF5-8270-3661FF898E25}">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7A27DBE9-C366-4072-9784-87F30DF13BC2}">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EF03A094-2CF6-462E-8C38-B16112A17F5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6B1341FF-1BBF-4026-8350-C63A2AB338D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1312E4FE-74CD-4D4B-A052-CA9C743DCC19}">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75DAB252-7EB9-41AA-AC17-1E38B5F159AA}">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C99453B6-DB14-4243-AC3D-DC1B2A2C884A}">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5F5D01F3-50B2-4038-9C41-B8857751A5A8}">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8B9C7F5A-1EFF-4BC3-AEC7-28E25884ABCD}">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BAC6D1F-3271-4E01-900B-6B29B70E0095}">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C58ADBD0-6EFB-4D60-9D9B-2150B641046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C9DEC893-DA5B-4FA9-9D61-315323935010}">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78BD1B03-8D49-4638-AA85-59C1862D77F4}">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8E2A6FF2-5C12-4B7F-904F-A1CCB7E3FFAE}">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CB5CC00A-60B3-48B0-B630-F036536F8CDA}">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BD9BD627-DD2D-46AD-B5AC-988113032822}">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7393F8C9-6135-4C5D-85D6-CEEED9C3B62C}">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E9939512-2B9F-41A4-B4E5-0864C0EA437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302D15F-C177-46D2-90A4-BFEDC491E3B3}">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437BF36C-18A6-4B6B-B842-FD66CDEB6FB7}">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936639C-DBA3-4317-AC5A-798C94BFC5F5}">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03DD0AFD-70E2-441D-B428-A6239846B4DC}">
      <text>
        <r>
          <rPr>
            <b/>
            <sz val="9"/>
            <color indexed="81"/>
            <rFont val="Tahoma"/>
            <family val="2"/>
          </rPr>
          <t>Smith, Jamie (HMI Probation):</t>
        </r>
        <r>
          <rPr>
            <sz val="9"/>
            <color indexed="81"/>
            <rFont val="Tahoma"/>
            <family val="2"/>
          </rPr>
          <t xml:space="preserve">
If claiming overnight subsistence, we need your start and finish time for the period claimed. If travelling to another location each day, you will need to complete each row</t>
        </r>
      </text>
    </comment>
    <comment ref="H3" authorId="0" shapeId="0" xr:uid="{E11EFBA9-759F-47E8-8FB1-A146F51D1E8B}">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5026657C-3F44-4059-9006-80D9CF6DC0CF}">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B84BFDA5-1A33-4548-9CD7-B094919C44FE}">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C5FAB64E-3963-4378-A343-2EDF96A887FA}">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683DEF00-4432-485C-B2B4-68F052489581}">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Smith, Jamie (HMI Probation)</author>
  </authors>
  <commentList>
    <comment ref="B3" authorId="0" shapeId="0" xr:uid="{977D90F1-D3B5-4DBC-A30C-86268DA9E390}">
      <text>
        <r>
          <rPr>
            <b/>
            <sz val="9"/>
            <color indexed="81"/>
            <rFont val="Tahoma"/>
            <family val="2"/>
          </rPr>
          <t>Smith, Jamie (HMI Probation):</t>
        </r>
        <r>
          <rPr>
            <sz val="9"/>
            <color indexed="81"/>
            <rFont val="Tahoma"/>
            <family val="2"/>
          </rPr>
          <t xml:space="preserve">
If claiming overnight subsistance, we need your start and finish time for the period claimed. If travelling to another location each day, you will need to complete each row</t>
        </r>
      </text>
    </comment>
    <comment ref="H3" authorId="0" shapeId="0" xr:uid="{E4C4F668-95BF-46E7-8896-2DECFC02C676}">
      <text>
        <r>
          <rPr>
            <b/>
            <sz val="9"/>
            <color indexed="81"/>
            <rFont val="Tahoma"/>
            <family val="2"/>
          </rPr>
          <t>Smith, Jamie (HMI Probation):</t>
        </r>
        <r>
          <rPr>
            <sz val="9"/>
            <color indexed="81"/>
            <rFont val="Tahoma"/>
            <family val="2"/>
          </rPr>
          <t xml:space="preserve">
Enter the number of miles driven (if applicable) in this column. The costs will populate in column I</t>
        </r>
      </text>
    </comment>
    <comment ref="J3" authorId="0" shapeId="0" xr:uid="{6D73431D-C548-4271-8B72-C1B3CCB338D5}">
      <text>
        <r>
          <rPr>
            <b/>
            <sz val="9"/>
            <color indexed="81"/>
            <rFont val="Tahoma"/>
            <family val="2"/>
          </rPr>
          <t>Smith, Jamie (HMI Probation):</t>
        </r>
        <r>
          <rPr>
            <sz val="9"/>
            <color indexed="81"/>
            <rFont val="Tahoma"/>
            <family val="2"/>
          </rPr>
          <t xml:space="preserve">
Use this column for parking, taxis or local transport costs e.g. Metro, bus etc</t>
        </r>
      </text>
    </comment>
    <comment ref="L3" authorId="0" shapeId="0" xr:uid="{A0E24F20-C4A2-44A3-9704-38416B876C1B}">
      <text>
        <r>
          <rPr>
            <b/>
            <sz val="9"/>
            <color indexed="81"/>
            <rFont val="Tahoma"/>
            <family val="2"/>
          </rPr>
          <t>Smith, Jamie (HMI Probation):</t>
        </r>
        <r>
          <rPr>
            <sz val="9"/>
            <color indexed="81"/>
            <rFont val="Tahoma"/>
            <family val="2"/>
          </rPr>
          <t xml:space="preserve">
Use this column for any cost that is not subsistence or travel e.g. stationery</t>
        </r>
      </text>
    </comment>
    <comment ref="M3" authorId="0" shapeId="0" xr:uid="{10101DC9-54B5-4272-AF3F-9CE5935E2B2D}">
      <text>
        <r>
          <rPr>
            <b/>
            <sz val="9"/>
            <color indexed="81"/>
            <rFont val="Tahoma"/>
            <family val="2"/>
          </rPr>
          <t>Smith, Jamie (HMI Probation):</t>
        </r>
        <r>
          <rPr>
            <sz val="9"/>
            <color indexed="81"/>
            <rFont val="Tahoma"/>
            <family val="2"/>
          </rPr>
          <t xml:space="preserve">
Put the name of the inspection, meeting etc in this column</t>
        </r>
      </text>
    </comment>
    <comment ref="P3" authorId="0" shapeId="0" xr:uid="{F6D55932-CCCB-4CA0-9038-40184CBA88B3}">
      <text>
        <r>
          <rPr>
            <b/>
            <sz val="9"/>
            <color indexed="81"/>
            <rFont val="Tahoma"/>
            <family val="2"/>
          </rPr>
          <t>Smith, Jamie (HMI Probation):</t>
        </r>
        <r>
          <rPr>
            <sz val="9"/>
            <color indexed="81"/>
            <rFont val="Tahoma"/>
            <family val="2"/>
          </rPr>
          <t xml:space="preserve">
This cost should match the total in column 'I' if claiming mileage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<sst xmlns="http://schemas.openxmlformats.org/spreadsheetml/2006/main" count="1249" uniqueCount="373">
  <si>
    <t>Name</t>
  </si>
  <si>
    <t>Martin Jones</t>
  </si>
  <si>
    <t>Date</t>
  </si>
  <si>
    <t>Departure</t>
  </si>
  <si>
    <t>Arrival</t>
  </si>
  <si>
    <t>Description</t>
  </si>
  <si>
    <t>Costs</t>
  </si>
  <si>
    <t>Time</t>
  </si>
  <si>
    <t>From</t>
  </si>
  <si>
    <t>To</t>
  </si>
  <si>
    <t>Mode of travel</t>
  </si>
  <si>
    <t xml:space="preserve">Item details or reason </t>
  </si>
  <si>
    <t>Distance in miles for car journeys</t>
  </si>
  <si>
    <t>Car Travel</t>
  </si>
  <si>
    <t>Other Travel</t>
  </si>
  <si>
    <t>Subs</t>
  </si>
  <si>
    <t>Sundry</t>
  </si>
  <si>
    <t>Name of inspection or nature of duty</t>
  </si>
  <si>
    <t>Miles</t>
  </si>
  <si>
    <t>Rate</t>
  </si>
  <si>
    <t>Cost</t>
  </si>
  <si>
    <t>Staplehurst</t>
  </si>
  <si>
    <t>Leicester</t>
  </si>
  <si>
    <t>Hire Car</t>
  </si>
  <si>
    <t xml:space="preserve">Overnight stay in Holiday Inn Leicester LE1 5LX - via hire car ahead of staff conference.  Claiming for parking (£22.95), overnight subsistence and Dartford Crossing Toll for 6 May (£2.50)). </t>
  </si>
  <si>
    <t>Staff conference Chester</t>
  </si>
  <si>
    <t>Chester</t>
  </si>
  <si>
    <t xml:space="preserve">Travel to Queen at Chester Hotel  CH1 3AH. Unable to get train due to train strike. </t>
  </si>
  <si>
    <t>Petrol and tolls (Dartford Crossing and M6) for journey to Chester and back to Staplehurst - hire cars paid centrally.</t>
  </si>
  <si>
    <t>Brentwood</t>
  </si>
  <si>
    <t>Hire car</t>
  </si>
  <si>
    <t>Overnight stay in Premier Inn Brentwood (CM14 4EG) for Essex South Inspection. Costs of hotel and hire car met centrally. Claiming for overnight car parking (£6.00), overnight subsistence (£25.00),  and Dartford Crossing toll (£2.50)</t>
  </si>
  <si>
    <t>Essex South Inspection</t>
  </si>
  <si>
    <t xml:space="preserve">Brentwood </t>
  </si>
  <si>
    <t>Southend / Staplehurst</t>
  </si>
  <si>
    <t>Inspection at Southend Probation office SS2 6ER, Claiming for parking (£10.24), Dartford crossing (£2.50), petrol (£28.07) and day subsistence over 10 hours (£9.30)</t>
  </si>
  <si>
    <t>Grand Total</t>
  </si>
  <si>
    <t>London St James Park</t>
  </si>
  <si>
    <t>Piccadilly</t>
  </si>
  <si>
    <t>Tube</t>
  </si>
  <si>
    <t>Approved Premises Consultation</t>
  </si>
  <si>
    <t>Approved premises consultation</t>
  </si>
  <si>
    <t>Lewisham / Southwark</t>
  </si>
  <si>
    <t>Train/bus</t>
  </si>
  <si>
    <t>Overnight stay in Premier Inn Southwark (Bankside)l SE1 9EF (hotel paid for in advance), and return travel to YJS office in Lewisham SE6 4TW (Catford)</t>
  </si>
  <si>
    <t>Lewisham YJS inspection</t>
  </si>
  <si>
    <t>London Southwark</t>
  </si>
  <si>
    <t>Catford</t>
  </si>
  <si>
    <t>Train</t>
  </si>
  <si>
    <t>Travel to YJS office in Lewisham (Catford)</t>
  </si>
  <si>
    <t>Travel from YJS office in Lewisham to Staplehurst</t>
  </si>
  <si>
    <t>Manchester Piccadilly</t>
  </si>
  <si>
    <t>Tube/Train</t>
  </si>
  <si>
    <t xml:space="preserve">Travel by pre-booked train from London to Manchester. Upgraded to first class travel to get seat because it was standing room only following cancelled train. Overnight stay in Manchester for Lived Experience Workshop. Staying in Mercure Manchester Piccadilly M1 4PH. </t>
  </si>
  <si>
    <t>Lived Experience Workshop</t>
  </si>
  <si>
    <t>Train/Tube</t>
  </si>
  <si>
    <t xml:space="preserve">Return travel by pre-booked train from Manchester to Staplehurst. </t>
  </si>
  <si>
    <t>Carlisle</t>
  </si>
  <si>
    <t xml:space="preserve">Travel by pre-booked train from Staplehurst to Carlisle. First night overnight subsistence in Carlisle for YJS inspection of Cumberland. Staying at Ibis Hotel CA1 1RL. </t>
  </si>
  <si>
    <t>Cumberland YJS inspection</t>
  </si>
  <si>
    <t>Second night overnight subsistence in Carlisle for Cumberland YJS inspection. Staying at Ibis Hotel CA1 1RL.</t>
  </si>
  <si>
    <t xml:space="preserve">Return travel by pre-booked train from Carlisle to Staplehurst. </t>
  </si>
  <si>
    <t>London Waterloo</t>
  </si>
  <si>
    <t>Bond Street</t>
  </si>
  <si>
    <t>Travelling to give evidence on Angiolini Inquiry in Marble Arch</t>
  </si>
  <si>
    <t>Evidence at Angiolini Inquiry</t>
  </si>
  <si>
    <t>Preston</t>
  </si>
  <si>
    <t>Train/Taxi</t>
  </si>
  <si>
    <t xml:space="preserve">Thematic inspection for unpaid work in Preston. 2 over nights at Holiday Inn Preston, Ring Way, PR1 3AU. Taxi from station as it was late and raining. Hotel and train costs met centrally. </t>
  </si>
  <si>
    <t>Unpaid work thematic inspection.</t>
  </si>
  <si>
    <t>Overnight subsistence</t>
  </si>
  <si>
    <t>. Train</t>
  </si>
  <si>
    <t xml:space="preserve">Travel home from Preston </t>
  </si>
  <si>
    <t>Warrington</t>
  </si>
  <si>
    <t>Travel by pre-booked train from home to Warrington</t>
  </si>
  <si>
    <t>SMT away-day</t>
  </si>
  <si>
    <t>Taxi</t>
  </si>
  <si>
    <t>Taxi from the train station to the Premier Inn Warrington North East hotel, WA2 8LF as hotel located on a motor/dual carriageway so no other transport available</t>
  </si>
  <si>
    <t xml:space="preserve">Overnight subs </t>
  </si>
  <si>
    <t xml:space="preserve">Travel by pre-booked train from Warrington to home </t>
  </si>
  <si>
    <t>Winchester</t>
  </si>
  <si>
    <t>Manchester</t>
  </si>
  <si>
    <t xml:space="preserve">Train </t>
  </si>
  <si>
    <t xml:space="preserve">Travel by train from Winchester to Manchester for BBC interview </t>
  </si>
  <si>
    <t>BBC interview</t>
  </si>
  <si>
    <t>Difference</t>
  </si>
  <si>
    <t>London</t>
  </si>
  <si>
    <t xml:space="preserve">Travel by train from Manchester to home </t>
  </si>
  <si>
    <t>Please note both train travel and overnight accommodation were booked and funded by the BBC</t>
  </si>
  <si>
    <t>Bristol</t>
  </si>
  <si>
    <t>Travel to Bristol YJS Inspection</t>
  </si>
  <si>
    <t>Bristol YJS Inspection</t>
  </si>
  <si>
    <t>Overnight Subsistence staying at the Holiday Inn Express Bristol, BS1 6PL</t>
  </si>
  <si>
    <t>Travel home from Bristol YJS Inspection</t>
  </si>
  <si>
    <t>Bristol Train Station</t>
  </si>
  <si>
    <t>Travel by pre-booked train from home to Bristol train station (BS1 6QF)</t>
  </si>
  <si>
    <t>Bristol AP Visit</t>
  </si>
  <si>
    <t>BS16 2EQ</t>
  </si>
  <si>
    <t xml:space="preserve">Taxi from Bristol train station to Bristol AP, Eden House (BS16 2EQ): Reason for taxi is: Lack of time to reach the AP from the station after travelling from Staplehurst early in the morning. </t>
  </si>
  <si>
    <t>Travel by pre-booked train from Bristol AP, Eden House, BS16 2EQ to home</t>
  </si>
  <si>
    <t>Newcastle</t>
  </si>
  <si>
    <t>Travel from home to Newcastle train station, NE1 5DL</t>
  </si>
  <si>
    <t>NAPO Conference</t>
  </si>
  <si>
    <t>Overnight subs (Maldon Hotel, NE1 5RE. booked by NAPO)</t>
  </si>
  <si>
    <t>Travel from Newcastle to Staplehurst train station, TN12 0QR, then home</t>
  </si>
  <si>
    <t>London Marylebone</t>
  </si>
  <si>
    <t>Birmingham New Street</t>
  </si>
  <si>
    <t>Travel from London Marylebone to Birmingham New Street, B2 4QA (train booked on CTM)</t>
  </si>
  <si>
    <t>AYM Conference</t>
  </si>
  <si>
    <t>Overnight subs</t>
  </si>
  <si>
    <t>Hotel</t>
  </si>
  <si>
    <t xml:space="preserve">Taxi from Birmingham New Street B2 4QA to Travelodge Hotel Birmingham Central,  B15 1AY. REASON: Late in the evening. </t>
  </si>
  <si>
    <t>London Euston</t>
  </si>
  <si>
    <t>Train from Birmingham New Street to London Euston (booked on CTM).</t>
  </si>
  <si>
    <t xml:space="preserve"> Travel from London Euston to home.</t>
  </si>
  <si>
    <t>Staplehurst, TN12 0QR</t>
  </si>
  <si>
    <t>Manchester, M60 7RA</t>
  </si>
  <si>
    <t>Train from home via Staplehurst train station, TN12 0QR to Manchester Piccadilly, M60 7RA for  the Manchester CJC Office, M60 9DJ</t>
  </si>
  <si>
    <t>Dave Argument Meeting</t>
  </si>
  <si>
    <t xml:space="preserve">Day Subs </t>
  </si>
  <si>
    <t>Train from Manchester office to home (Staplehurst)</t>
  </si>
  <si>
    <t>102 Petty France</t>
  </si>
  <si>
    <t>Switchback, E1 6BD</t>
  </si>
  <si>
    <t>Travel by tube from Petty France office, SW1H 9AJ to Switchback, E1 6BD</t>
  </si>
  <si>
    <t>Visit to Switchback</t>
  </si>
  <si>
    <t xml:space="preserve">Travel by tube from Switchback, E1 6BD to Petty France office, SW1H 9AJ </t>
  </si>
  <si>
    <t>Staplehurst, TN12 0GA</t>
  </si>
  <si>
    <t>Aylesford School, ME20 7JU</t>
  </si>
  <si>
    <t>Car</t>
  </si>
  <si>
    <t>Travel by car from home TN12 0GA to Aylesford School, ME20 7JU</t>
  </si>
  <si>
    <t>Talk at school</t>
  </si>
  <si>
    <t>Travel by car from  Aylesford School, ME20 7JU to home TN12 0GA</t>
  </si>
  <si>
    <t>MCTC, Berechurch Hall Road, Colchester, Essex, CO2 9NU</t>
  </si>
  <si>
    <t>Travel by car from home TN12 0GA to the Military Corrective Training Centre (MCTC), CO2 9NU</t>
  </si>
  <si>
    <t>Visit to MCTC</t>
  </si>
  <si>
    <t>Toll Charge</t>
  </si>
  <si>
    <t>Return travel by car from the MCTC, CO2 9NU to home TN12 0GA</t>
  </si>
  <si>
    <t>Train (no cost) - booked via CTM</t>
  </si>
  <si>
    <t>Travel from home to the Mercure Hotel, Manchester for SMT meeting &amp; Overnight subsistence</t>
  </si>
  <si>
    <t>Return travel from Manchester to home following SMT meeting</t>
  </si>
  <si>
    <t>Birmingham International</t>
  </si>
  <si>
    <t>Travel from home to the Novotel, Birmingham for the YJB Conference &amp; Overnight subsistence</t>
  </si>
  <si>
    <t>Novotel Birmingham Airport, Birmingham B26 3QL</t>
  </si>
  <si>
    <t>Travelling FROM</t>
  </si>
  <si>
    <t>Travelling TO</t>
  </si>
  <si>
    <t>Item details or reason</t>
  </si>
  <si>
    <t>Mileage allowance</t>
  </si>
  <si>
    <t>Hire car costs (petrol)</t>
  </si>
  <si>
    <t>Other Travel costs</t>
  </si>
  <si>
    <t>Subs claimed</t>
  </si>
  <si>
    <t>Other sundry purchases</t>
  </si>
  <si>
    <t>YJB Conference</t>
  </si>
  <si>
    <t>Return travel from Birmingham to home following YJB Conference</t>
  </si>
  <si>
    <t>London Charing Cross</t>
  </si>
  <si>
    <t>Temple</t>
  </si>
  <si>
    <t>London Underground</t>
  </si>
  <si>
    <t>Tube travel to attend the Royal Courts of Justice meeting with Senior judges</t>
  </si>
  <si>
    <t xml:space="preserve"> </t>
  </si>
  <si>
    <t>Royal Courts of Justice meeting</t>
  </si>
  <si>
    <t>Travel from home to the Holiday Inn London Bloomsbury Hotel due to early start of Liverpool visit &amp; Overnight subsistence</t>
  </si>
  <si>
    <t>Holiday Inn London Bloomsbury, Coram Street , London WC1N 1HT</t>
  </si>
  <si>
    <t xml:space="preserve"> Liverpool visit</t>
  </si>
  <si>
    <t>Liverpool Lime Street</t>
  </si>
  <si>
    <t>Travel from London Euston to Liverpool Lime Steet</t>
  </si>
  <si>
    <t>Return travel from Liverpool o home following visit</t>
  </si>
  <si>
    <t>Total amount</t>
  </si>
  <si>
    <t>Overnight travel from home to London ahead of meeting in Norwich on 2/5</t>
  </si>
  <si>
    <t>Premier Inn Shoreditch E16SN</t>
  </si>
  <si>
    <t>Meeting with East of England IOM team</t>
  </si>
  <si>
    <t>Norwich/Staplehurst</t>
  </si>
  <si>
    <t>Travel to Norwich for a meeting on IOM, then returning to Staplehurst</t>
  </si>
  <si>
    <t>Travel from home to the Staff Conference staying at the Queen Hotel Chester CH13AH, meals provided</t>
  </si>
  <si>
    <t>Staff Conference Chester</t>
  </si>
  <si>
    <t>Overnight Subsistence</t>
  </si>
  <si>
    <t>Queen Hotel Chester CH13AH</t>
  </si>
  <si>
    <t>Train (cost) - please explain</t>
  </si>
  <si>
    <t>Travel home from Chester. Early finish meant that I needed to pay to change time of train</t>
  </si>
  <si>
    <t xml:space="preserve"> SMT meeting Chester</t>
  </si>
  <si>
    <t>Cardiff</t>
  </si>
  <si>
    <t>Travel from home to Cardiff for meeting with victim on 13/05</t>
  </si>
  <si>
    <t xml:space="preserve">Radisson Blu CF102FL </t>
  </si>
  <si>
    <t>Meeting with victim Cardiff</t>
  </si>
  <si>
    <t>Travel back home from Cardiff following meeting with victim</t>
  </si>
  <si>
    <t>Start time please use HH:MM format</t>
  </si>
  <si>
    <t>Finish time please use HH:MM format</t>
  </si>
  <si>
    <t>Number of passengers (if using a private car)</t>
  </si>
  <si>
    <t>Name, location and postcode of hotel (if claiming overnight subsistence)</t>
  </si>
  <si>
    <t>Distance in miles (for private car travel only)</t>
  </si>
  <si>
    <t>Passenger allowance (if applicable)</t>
  </si>
  <si>
    <t>St James Park</t>
  </si>
  <si>
    <t>Euston</t>
  </si>
  <si>
    <t>Tube journey to Meetings Assocation of Director of Children's Services Reception</t>
  </si>
  <si>
    <t>Meeting ADCS</t>
  </si>
  <si>
    <t xml:space="preserve">Return journey by pre-booked train (via London Euston), to Manchester CJC, M3 3FX and Day Subsistence </t>
  </si>
  <si>
    <t>Meetings at Manchester CJC</t>
  </si>
  <si>
    <t>Southampton</t>
  </si>
  <si>
    <t>Meeting with SFO victims. Return journey to Southampton. Hire car refuel, car parking &amp; day subs</t>
  </si>
  <si>
    <t>Meeting with SFO victims</t>
  </si>
  <si>
    <t>Charing Cross</t>
  </si>
  <si>
    <t>Oxford Circus/Westminster</t>
  </si>
  <si>
    <t>Media Interviews</t>
  </si>
  <si>
    <t>Media Interviews at Broadcasting House and Westminster</t>
  </si>
  <si>
    <t>Date of approval</t>
  </si>
  <si>
    <t>andy.bonny@hmiprobation.gov.uk</t>
  </si>
  <si>
    <t>Email address</t>
  </si>
  <si>
    <t>Andrew Bonny</t>
  </si>
  <si>
    <t>Claim approved by</t>
  </si>
  <si>
    <t>Amount claimed</t>
  </si>
  <si>
    <t>Date of claim</t>
  </si>
  <si>
    <t>martin.jones@hmiprobation.gov.uk</t>
  </si>
  <si>
    <t>* The claim has been made within one month of the expenditure being incurred.  Where this is not the case, full justification has been provided</t>
  </si>
  <si>
    <t>* I declare the information provided is correct and I have attached or hold original receipts where applicable</t>
  </si>
  <si>
    <t>* I have not claimed for journeys made where that journey is covered by a season ticket between my home and my permanent/detached duty station</t>
  </si>
  <si>
    <t>* I hold a valid driving licence, the vehicle has a current MOT and my motor insurance policy covers the use of the vehicle on official business</t>
  </si>
  <si>
    <t>* The amounts claimed comply with the rules of the department or its associated agencies</t>
  </si>
  <si>
    <t xml:space="preserve">* I declare that the expenses shown have been actually and necessarily incurred by me on Public Service </t>
  </si>
  <si>
    <t>Declaration</t>
  </si>
  <si>
    <t>Total miles deducted</t>
  </si>
  <si>
    <t>Return home to office journey</t>
  </si>
  <si>
    <t>Outbound home to office journey</t>
  </si>
  <si>
    <t>For personal vehicle mileage, you will need to subtract your normal home to office journey from your total mileage when your journey starts from home. Where your journey begins at your office location no deduction is necessary</t>
  </si>
  <si>
    <t>Home to work deductions</t>
  </si>
  <si>
    <t xml:space="preserve">Home to work deduction </t>
  </si>
  <si>
    <t>5th World Congress on Justice With Children in Madrid</t>
  </si>
  <si>
    <t>Taxi from Heathrow only practical way of getting home at that time &amp; day subsistence</t>
  </si>
  <si>
    <t>Taxi (please provide reason)</t>
  </si>
  <si>
    <t>London Heathrow</t>
  </si>
  <si>
    <t xml:space="preserve">Flight from Madrid Airport to London Heathrow </t>
  </si>
  <si>
    <t>Flight (no cost) - booked via CTM</t>
  </si>
  <si>
    <t>Madrid Airport</t>
  </si>
  <si>
    <t>Metro back to airport</t>
  </si>
  <si>
    <t>Metro or other local transport</t>
  </si>
  <si>
    <t>Universidad Pontificia Comillas</t>
  </si>
  <si>
    <t>Taxi to conference only way of getting to venue</t>
  </si>
  <si>
    <t>Paseo del Prado hotel</t>
  </si>
  <si>
    <t>NH Collection Madrid Paseo del Prado, 28014 Madrid, Spain</t>
  </si>
  <si>
    <t>Taxi to hotel after conference only way of getting from venue &amp; overnight subsistence</t>
  </si>
  <si>
    <t>Taxi to conference only way of getting to venue. Paid for by colleague</t>
  </si>
  <si>
    <t>Walk/lift (no cost)</t>
  </si>
  <si>
    <t xml:space="preserve">Auditorio Marcelino Carmacho </t>
  </si>
  <si>
    <t>Metro to Conference Venue</t>
  </si>
  <si>
    <t>Flight from London Heathrow to Madrid Airport</t>
  </si>
  <si>
    <t>Taxi to Heathrow airport - only way of getting to airport for early flight to Madrid</t>
  </si>
  <si>
    <r>
      <t>Passenger allowance</t>
    </r>
    <r>
      <rPr>
        <b/>
        <sz val="8"/>
        <color theme="1"/>
        <rFont val="Aptos Display"/>
        <family val="2"/>
      </rPr>
      <t xml:space="preserve"> (if applicable)</t>
    </r>
  </si>
  <si>
    <r>
      <t>Distance in miles</t>
    </r>
    <r>
      <rPr>
        <b/>
        <sz val="8"/>
        <color theme="1"/>
        <rFont val="Aptos Display"/>
        <family val="2"/>
      </rPr>
      <t xml:space="preserve"> (for private car travel only)</t>
    </r>
  </si>
  <si>
    <r>
      <t xml:space="preserve">Name, location and postcode of hotel </t>
    </r>
    <r>
      <rPr>
        <b/>
        <sz val="10"/>
        <color theme="1"/>
        <rFont val="Aptos Display"/>
        <family val="2"/>
      </rPr>
      <t>(if claiming overnight subsistence)</t>
    </r>
  </si>
  <si>
    <r>
      <t>Number of passengers</t>
    </r>
    <r>
      <rPr>
        <b/>
        <sz val="8"/>
        <color theme="1"/>
        <rFont val="Aptos Display"/>
        <family val="2"/>
      </rPr>
      <t xml:space="preserve"> (if using a private car)</t>
    </r>
  </si>
  <si>
    <r>
      <t xml:space="preserve">Finish time </t>
    </r>
    <r>
      <rPr>
        <b/>
        <sz val="8"/>
        <color theme="1"/>
        <rFont val="Aptos Display"/>
        <family val="2"/>
      </rPr>
      <t>please use HH:MM format</t>
    </r>
  </si>
  <si>
    <r>
      <t xml:space="preserve">Start time </t>
    </r>
    <r>
      <rPr>
        <b/>
        <sz val="8"/>
        <color theme="1"/>
        <rFont val="Aptos Display"/>
        <family val="2"/>
      </rPr>
      <t>please use HH:MM format</t>
    </r>
  </si>
  <si>
    <t>Stockton</t>
  </si>
  <si>
    <t>Brixton/Westminster</t>
  </si>
  <si>
    <t xml:space="preserve">Travel from home to Stockton for inspection. Taxi to hotel as it was raining. </t>
  </si>
  <si>
    <t>Hampton by Hilton hotel, Stockton On Tees TS18 1TW</t>
  </si>
  <si>
    <t>Return travel from Stockton to home.</t>
  </si>
  <si>
    <t>Interview in Brixton, evidence to Parliament</t>
  </si>
  <si>
    <t>Suit hire ahead of HMPPS black tie dinner</t>
  </si>
  <si>
    <t>HMIP Inspection Stockton on Tees</t>
  </si>
  <si>
    <t>HMIP Interview and Parliamentary evidence</t>
  </si>
  <si>
    <t>Suit hire for HMPPS awards ceremony</t>
  </si>
  <si>
    <t xml:space="preserve">Attending HMPPS awards. </t>
  </si>
  <si>
    <t>Travel from Staplehurst train station to home</t>
  </si>
  <si>
    <t>Staplehurst train station</t>
  </si>
  <si>
    <t>Travel from Bristol Parkway Station to Staplehurst train station</t>
  </si>
  <si>
    <t>Bristol Parkway</t>
  </si>
  <si>
    <t>Taxi needed to Bristol Parkway Station, No bus available.</t>
  </si>
  <si>
    <t>De Vere hotel</t>
  </si>
  <si>
    <t>De Vere, Tortworth, GL128HH</t>
  </si>
  <si>
    <t xml:space="preserve">Travel from Bristol Parkway to the HMPPS awards ceremony hotel paid for by HMPPS &amp; Overnight subsistence </t>
  </si>
  <si>
    <t>Travel from Staplehurst train station to Bristol Parkway</t>
  </si>
  <si>
    <t>Travel from home to Staplehurst train station</t>
  </si>
  <si>
    <t>Maidstone Probation</t>
  </si>
  <si>
    <t xml:space="preserve">Staplehurst </t>
  </si>
  <si>
    <t>Durham train station</t>
  </si>
  <si>
    <t>Driving to inspection Maidstone Probation (same day return travel)</t>
  </si>
  <si>
    <t>Travel from Staplehurst to Durham overnight subsistence claimed</t>
  </si>
  <si>
    <t>Indigo Hotel Durham DH13HP</t>
  </si>
  <si>
    <t>Overnight subsistence claimed</t>
  </si>
  <si>
    <t>Travel from Durham to Staplehurst</t>
  </si>
  <si>
    <t>Thematic inspection  Safeguarding</t>
  </si>
  <si>
    <t>Regional Inspection North East Probation</t>
  </si>
  <si>
    <t>Dartford Crossing and Petrol</t>
  </si>
  <si>
    <t xml:space="preserve">Travel from Prison to Staplehurst </t>
  </si>
  <si>
    <t>York</t>
  </si>
  <si>
    <t>Official visit to prison, overnight parking</t>
  </si>
  <si>
    <t>Holiday Inn York YO19PL</t>
  </si>
  <si>
    <t>Overnight travel to York for visit to HMP Milsike</t>
  </si>
  <si>
    <t>penny.rickards@hmiprobation.gov.uk</t>
  </si>
  <si>
    <t>Penny Rickards</t>
  </si>
  <si>
    <t>Conference in Birmingham</t>
  </si>
  <si>
    <t>Travel home after conference</t>
  </si>
  <si>
    <t xml:space="preserve">Birmingham </t>
  </si>
  <si>
    <t>Edgbaston Park, Birmingham, B15 2RS</t>
  </si>
  <si>
    <t>Travel to Birmingham for conference</t>
  </si>
  <si>
    <t>Birmingham</t>
  </si>
  <si>
    <t>Meeting with Manchester Mayor and SMT</t>
  </si>
  <si>
    <t>Maldron Hotel, Manchester, M3 7NH</t>
  </si>
  <si>
    <t>Travel to Manchester for meetings with Manchester Mayor &amp; Tourist Tax</t>
  </si>
  <si>
    <t xml:space="preserve">Cardiff </t>
  </si>
  <si>
    <t>Meeting with SFO victim</t>
  </si>
  <si>
    <t>Travel to Cardiff for meeting with victim and media interview</t>
  </si>
  <si>
    <t>Cardiff PDU</t>
  </si>
  <si>
    <t>Travel home after Cardiff inspection. Train costs met centrally</t>
  </si>
  <si>
    <t>Clayton Hotel, Cardiff CF10 1GD</t>
  </si>
  <si>
    <t>Travel to Cardiff and overnight stay for Cardiff Inspection. Hotel and train costs met centrally</t>
  </si>
  <si>
    <t>Salford Central</t>
  </si>
  <si>
    <t>Travel from home to Manchester to attend the ISD Week</t>
  </si>
  <si>
    <t>Return travel from Manchester to home and day subsistence</t>
  </si>
  <si>
    <t>ISD Week</t>
  </si>
  <si>
    <t>NAPO conference</t>
  </si>
  <si>
    <t>Hotel paid for by NAPO: The View Hotel, Eastbourne BN21 4DN</t>
  </si>
  <si>
    <t>Travel from home to attend NAPO Conference. Car parking &amp; Overnight subsistence</t>
  </si>
  <si>
    <t>Attending Building Futures Conference</t>
  </si>
  <si>
    <t>Travel home from Building Futures Conference 2025</t>
  </si>
  <si>
    <t>Manchester Oxford Road</t>
  </si>
  <si>
    <t>No bus available to get to the train station on time.</t>
  </si>
  <si>
    <t>Core Technology Facility (M13 9WU)</t>
  </si>
  <si>
    <t>Travel from Premier Inn to the Core Technology Facility</t>
  </si>
  <si>
    <t>Premier Inn (M1 7BJ)</t>
  </si>
  <si>
    <t>Travel to Manchester to attend the Building Futures Conference 2025.</t>
  </si>
  <si>
    <t>London Zone 1</t>
  </si>
  <si>
    <t>External Meeting</t>
  </si>
  <si>
    <t>Travel to Revolving Doors office for meeting.</t>
  </si>
  <si>
    <t>Elephant and Castle</t>
  </si>
  <si>
    <t>Attending Sentencing Bill Seminar</t>
  </si>
  <si>
    <t>Travel to the Sentencing Bill Seminar at UCL Law, Bentham House, 4-8 Endsleigh Gardens, London WC1H 0EG</t>
  </si>
  <si>
    <t>Staplehurst (home address)</t>
  </si>
  <si>
    <t>Eastbourne</t>
  </si>
  <si>
    <t>Return travel from NAPO conference to home</t>
  </si>
  <si>
    <t xml:space="preserve">Manchester Piccadilly </t>
  </si>
  <si>
    <t>Mercure Manchester Piccadilly</t>
  </si>
  <si>
    <t>Mercure Manchester Picadilly</t>
  </si>
  <si>
    <t>Manchester CJC</t>
  </si>
  <si>
    <t>Manchester Picadilly</t>
  </si>
  <si>
    <t>Attending SMT Meeting</t>
  </si>
  <si>
    <t>Stopped at this station as it was a closer distance to the hotel</t>
  </si>
  <si>
    <t>Travel to hotel from station</t>
  </si>
  <si>
    <t>Travel to office</t>
  </si>
  <si>
    <t>Got on train from Manchester Picadilly instead of Salford Central</t>
  </si>
  <si>
    <t>Travel home from Manchester</t>
  </si>
  <si>
    <t>Lancaster Station</t>
  </si>
  <si>
    <t>Toll House Inn</t>
  </si>
  <si>
    <t>Lancaster University</t>
  </si>
  <si>
    <t>Travelling to Lancaster - had to pay for remaining journey (details below)</t>
  </si>
  <si>
    <t>Had to upgrade ticket in order to have a seat on the train (email sent to Andy Bonny)</t>
  </si>
  <si>
    <t>Travel to hotel</t>
  </si>
  <si>
    <t>Travel to Conference location - taxi needed to arrive on time</t>
  </si>
  <si>
    <t>Travel to station - higher price as taxi needed to be pre-booked and this was the only way to the station from the venue</t>
  </si>
  <si>
    <t>Travel home</t>
  </si>
  <si>
    <t>Attending a Conference</t>
  </si>
  <si>
    <t>Travel for Better Justice Partnership Meeting</t>
  </si>
  <si>
    <t>Travel for Better Justice Partnership meeting</t>
  </si>
  <si>
    <t>Liverpool Street</t>
  </si>
  <si>
    <t>Travel for Conference</t>
  </si>
  <si>
    <t xml:space="preserve">Travel home </t>
  </si>
  <si>
    <t>Nottingham Station</t>
  </si>
  <si>
    <t>Taxi needed to catch train on time.</t>
  </si>
  <si>
    <t>Mercure Nottingham Sherwood</t>
  </si>
  <si>
    <t>Nottingham</t>
  </si>
  <si>
    <t>Luggage Allowance</t>
  </si>
  <si>
    <t>Luggage</t>
  </si>
  <si>
    <t>Travel for ARNS visit</t>
  </si>
  <si>
    <t>Travel home from ARNS site visit</t>
  </si>
  <si>
    <t>Home</t>
  </si>
  <si>
    <t>Worthing Probation Office</t>
  </si>
  <si>
    <t>Travel to site for ARNS visit &amp; car parking</t>
  </si>
  <si>
    <t>23/01//2025</t>
  </si>
  <si>
    <t>AP Inspection</t>
  </si>
  <si>
    <t>Travel from AP inspection hotel to home and hire car refuel</t>
  </si>
  <si>
    <t xml:space="preserve">Staplehurst, TN12 0GA </t>
  </si>
  <si>
    <t>Holiday Inn Express London Stratford, E15 2NE</t>
  </si>
  <si>
    <t>Day subsistence</t>
  </si>
  <si>
    <t>Car parking (£22.00) and Blackwall Tunnel Toll Charges (£8.00)</t>
  </si>
  <si>
    <t>Travel from home to AP inspection hotel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</si>
</sst>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37" x14ac:knownFonts="1">
    <font>
      <sz val="11"/>
      <color theme="1"/>
      <name val="Aptos Narrow"/>
      <family val="2"/>
      <scheme val="minor"/>
    </font>
    <font>
      <b/>
      <sz val="12"/>
      <color theme="1"/>
      <name val="Arial Narrow"/>
      <family val="2"/>
    </font>
    <font>
      <sz val="12"/>
      <color theme="1"/>
      <name val="Arial Narrow"/>
      <family val="2"/>
    </font>
    <font>
      <b/>
      <sz val="11"/>
      <color theme="1"/>
      <name val="Arial Narrow"/>
      <family val="2"/>
    </font>
    <font>
      <b/>
      <sz val="12"/>
      <color theme="1" tint="0.499984740745262"/>
      <name val="Arial Narrow"/>
      <family val="2"/>
    </font>
    <font>
      <i/>
      <sz val="12"/>
      <color theme="1"/>
      <name val="Arial Narrow"/>
      <family val="2"/>
    </font>
    <font>
      <b/>
      <sz val="9"/>
      <color indexed="81"/>
      <name val="Tahoma"/>
      <family val="2"/>
    </font>
    <font>
      <sz val="9"/>
      <color indexed="81"/>
      <name val="Tahoma"/>
      <family val="2"/>
    </font>
    <font>
      <sz val="12"/>
      <color theme="1" tint="0.499984740745262"/>
      <name val="Arial Narrow"/>
      <family val="2"/>
    </font>
    <font>
      <b/>
      <i/>
      <sz val="12"/>
      <color rgb="FF0070C0"/>
      <name val="Arial Narrow"/>
      <family val="2"/>
    </font>
    <font>
      <b/>
      <sz val="10"/>
      <color theme="1"/>
      <name val="Arial"/>
      <family val="2"/>
    </font>
    <font>
      <i/>
      <sz val="10"/>
      <color theme="1"/>
      <name val="Arial"/>
      <family val="2"/>
    </font>
    <font>
      <i/>
      <sz val="10"/>
      <name val="Arial"/>
      <family val="2"/>
    </font>
    <font>
      <sz val="10"/>
      <color theme="1"/>
      <name val="Arial"/>
      <family val="2"/>
    </font>
    <font>
      <b/>
      <i/>
      <sz val="10"/>
      <color theme="1"/>
      <name val="Arial"/>
      <family val="2"/>
    </font>
    <font>
      <b/>
      <sz val="10"/>
      <color theme="1" tint="0.499984740745262"/>
      <name val="Arial"/>
      <family val="2"/>
    </font>
    <font>
      <sz val="10"/>
      <color theme="1" tint="0.499984740745262"/>
      <name val="Arial"/>
      <family val="2"/>
    </font>
    <font>
      <b/>
      <sz val="11"/>
      <color theme="1"/>
      <name val="Aptos Narrow"/>
      <family val="2"/>
      <scheme val="minor"/>
    </font>
    <font>
      <i/>
      <sz val="11"/>
      <color theme="1"/>
      <name val="Aptos Display"/>
      <family val="2"/>
    </font>
    <font>
      <i/>
      <sz val="11"/>
      <name val="Aptos Display"/>
      <family val="2"/>
    </font>
    <font>
      <sz val="11"/>
      <color theme="1"/>
      <name val="Aptos Display"/>
      <family val="2"/>
    </font>
    <font>
      <b/>
      <sz val="11"/>
      <color theme="1"/>
      <name val="Aptos Display"/>
      <family val="2"/>
    </font>
    <font>
      <b/>
      <i/>
      <sz val="11"/>
      <color theme="1"/>
      <name val="Aptos Display"/>
      <family val="2"/>
    </font>
    <font>
      <sz val="10"/>
      <color theme="1"/>
      <name val="Aptos Display"/>
      <family val="2"/>
    </font>
    <font>
      <i/>
      <sz val="10"/>
      <color theme="1"/>
      <name val="Aptos Display"/>
      <family val="2"/>
    </font>
    <font>
      <b/>
      <i/>
      <sz val="10"/>
      <color theme="1"/>
      <name val="Aptos Display"/>
      <family val="2"/>
    </font>
    <font>
      <b/>
      <i/>
      <sz val="11"/>
      <color theme="1"/>
      <name val="Aptos Narrow"/>
      <family val="2"/>
      <scheme val="minor"/>
    </font>
    <font>
      <i/>
      <sz val="11"/>
      <color theme="1"/>
      <name val="Aptos Narrow"/>
      <family val="2"/>
      <scheme val="minor"/>
    </font>
    <font>
      <b/>
      <i/>
      <sz val="11"/>
      <color rgb="FFC00000"/>
      <name val="Aptos Display"/>
      <family val="2"/>
    </font>
    <font>
      <i/>
      <sz val="11"/>
      <color rgb="FFC00000"/>
      <name val="Aptos Narrow"/>
      <family val="2"/>
      <scheme val="minor"/>
    </font>
    <font>
      <i/>
      <sz val="11"/>
      <color rgb="FFC00000"/>
      <name val="Aptos Display"/>
      <family val="2"/>
    </font>
    <font>
      <sz val="11"/>
      <color theme="1"/>
      <name val="Aptos Narrow"/>
      <family val="2"/>
    </font>
    <font>
      <b/>
      <i/>
      <sz val="11"/>
      <color theme="1"/>
      <name val="Aptos Narrow"/>
      <family val="2"/>
    </font>
    <font>
      <b/>
      <sz val="11"/>
      <color rgb="FFC00000"/>
      <name val="Aptos Display"/>
      <family val="2"/>
    </font>
    <font>
      <b/>
      <i/>
      <sz val="11"/>
      <color rgb="FFC00000"/>
      <name val="Aptos Narrow"/>
      <family val="2"/>
      <scheme val="minor"/>
    </font>
    <font>
      <b/>
      <sz val="8"/>
      <color theme="1"/>
      <name val="Aptos Display"/>
      <family val="2"/>
    </font>
    <font>
      <b/>
      <sz val="10"/>
      <color theme="1"/>
      <name val="Aptos Display"/>
      <family val="2"/>
    </font>
  </fonts>
  <fills count="13">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2"/>
        <bgColor indexed="64"/>
      </patternFill>
    </fill>
    <fill>
      <patternFill patternType="solid">
        <fgColor theme="8" tint="0.59999389629810485"/>
        <bgColor indexed="64"/>
      </patternFill>
    </fill>
    <fill>
      <patternFill patternType="solid">
        <fgColor theme="5" tint="0.59999389629810485"/>
        <bgColor indexed="64"/>
      </patternFill>
    </fill>
    <fill>
      <gradientFill degree="270">
        <stop position="0">
          <color theme="5" tint="0.80001220740379042"/>
        </stop>
        <stop position="1">
          <color theme="8" tint="0.80001220740379042"/>
        </stop>
      </gradientFill>
    </fill>
    <fill>
      <patternFill patternType="solid">
        <fgColor rgb="FFFFFF00"/>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theme="0"/>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theme="0"/>
      </top>
      <bottom style="thin">
        <color indexed="64"/>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indexed="64"/>
      </bottom>
      <diagonal/>
    </border>
    <border>
      <left/>
      <right style="thin">
        <color theme="0"/>
      </right>
      <top style="thin">
        <color theme="0"/>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theme="0"/>
      </right>
      <top style="thin">
        <color theme="0"/>
      </top>
      <bottom style="thin">
        <color theme="0"/>
      </bottom>
      <diagonal/>
    </border>
    <border>
      <left style="thin">
        <color indexed="64"/>
      </left>
      <right style="thin">
        <color indexed="64"/>
      </right>
      <top style="thin">
        <color indexed="64"/>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thin">
        <color theme="1"/>
      </left>
      <right style="thin">
        <color theme="1"/>
      </right>
      <top style="thin">
        <color theme="1"/>
      </top>
      <bottom style="thin">
        <color theme="1"/>
      </bottom>
      <diagonal/>
    </border>
    <border>
      <left/>
      <right style="thin">
        <color theme="0"/>
      </right>
      <top style="thin">
        <color auto="1"/>
      </top>
      <bottom style="thin">
        <color theme="0"/>
      </bottom>
      <diagonal/>
    </border>
    <border>
      <left style="thin">
        <color theme="0"/>
      </left>
      <right style="thin">
        <color auto="1"/>
      </right>
      <top/>
      <bottom style="thin">
        <color theme="0"/>
      </bottom>
      <diagonal/>
    </border>
    <border>
      <left style="thin">
        <color theme="0"/>
      </left>
      <right style="thin">
        <color theme="0"/>
      </right>
      <top/>
      <bottom/>
      <diagonal/>
    </border>
    <border>
      <left/>
      <right/>
      <top style="thin">
        <color indexed="64"/>
      </top>
      <bottom/>
      <diagonal/>
    </border>
    <border>
      <left/>
      <right style="thin">
        <color theme="0"/>
      </right>
      <top/>
      <bottom style="thin">
        <color theme="0"/>
      </bottom>
      <diagonal/>
    </border>
    <border>
      <left style="thin">
        <color indexed="64"/>
      </left>
      <right/>
      <top/>
      <bottom style="thin">
        <color theme="0"/>
      </bottom>
      <diagonal/>
    </border>
    <border>
      <left/>
      <right style="hair">
        <color indexed="64"/>
      </right>
      <top style="hair">
        <color indexed="64"/>
      </top>
      <bottom style="hair">
        <color indexed="64"/>
      </bottom>
      <diagonal/>
    </border>
    <border>
      <left style="dotted">
        <color auto="1"/>
      </left>
      <right/>
      <top style="dotted">
        <color auto="1"/>
      </top>
      <bottom/>
      <diagonal/>
    </border>
    <border>
      <left/>
      <right style="dotted">
        <color auto="1"/>
      </right>
      <top style="dotted">
        <color auto="1"/>
      </top>
      <bottom/>
      <diagonal/>
    </border>
    <border>
      <left/>
      <right style="dotted">
        <color auto="1"/>
      </right>
      <top/>
      <bottom style="dotted">
        <color auto="1"/>
      </bottom>
      <diagonal/>
    </border>
    <border>
      <left/>
      <right/>
      <top/>
      <bottom style="dotted">
        <color auto="1"/>
      </bottom>
      <diagonal/>
    </border>
    <border>
      <left style="dotted">
        <color indexed="64"/>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auto="1"/>
      </left>
      <right/>
      <top/>
      <bottom style="dotted">
        <color auto="1"/>
      </bottom>
      <diagonal/>
    </border>
    <border>
      <left/>
      <right style="dotted">
        <color auto="1"/>
      </right>
      <top/>
      <bottom/>
      <diagonal/>
    </border>
    <border>
      <left style="dotted">
        <color auto="1"/>
      </left>
      <right/>
      <top/>
      <bottom/>
      <diagonal/>
    </border>
    <border>
      <left/>
      <right style="dotted">
        <color indexed="64"/>
      </right>
      <top style="dotted">
        <color indexed="64"/>
      </top>
      <bottom style="dotted">
        <color indexed="64"/>
      </bottom>
      <diagonal/>
    </border>
    <border>
      <left/>
      <right/>
      <top style="dotted">
        <color auto="1"/>
      </top>
      <bottom/>
      <diagonal/>
    </border>
    <border>
      <left/>
      <right style="hair">
        <color auto="1"/>
      </right>
      <top/>
      <bottom style="hair">
        <color auto="1"/>
      </bottom>
      <diagonal/>
    </border>
    <border>
      <left/>
      <right/>
      <top/>
      <bottom style="hair">
        <color auto="1"/>
      </bottom>
      <diagonal/>
    </border>
    <border>
      <left style="dotted">
        <color indexed="64"/>
      </left>
      <right style="dotted">
        <color indexed="64"/>
      </right>
      <top style="dotted">
        <color indexed="64"/>
      </top>
      <bottom style="hair">
        <color auto="1"/>
      </bottom>
      <diagonal/>
    </border>
    <border>
      <left style="hair">
        <color auto="1"/>
      </left>
      <right/>
      <top/>
      <bottom style="hair">
        <color auto="1"/>
      </bottom>
      <diagonal/>
    </border>
    <border>
      <left/>
      <right style="hair">
        <color auto="1"/>
      </right>
      <top/>
      <bottom/>
      <diagonal/>
    </border>
    <border>
      <left style="hair">
        <color auto="1"/>
      </left>
      <right/>
      <top/>
      <bottom/>
      <diagonal/>
    </border>
    <border>
      <left/>
      <right style="hair">
        <color auto="1"/>
      </right>
      <top style="hair">
        <color auto="1"/>
      </top>
      <bottom/>
      <diagonal/>
    </border>
    <border>
      <left/>
      <right/>
      <top style="hair">
        <color auto="1"/>
      </top>
      <bottom/>
      <diagonal/>
    </border>
    <border>
      <left style="hair">
        <color auto="1"/>
      </left>
      <right/>
      <top style="hair">
        <color auto="1"/>
      </top>
      <bottom/>
      <diagonal/>
    </border>
    <border>
      <left/>
      <right style="thin">
        <color indexed="64"/>
      </right>
      <top style="thin">
        <color indexed="64"/>
      </top>
      <bottom/>
      <diagonal/>
    </border>
  </borders>
  <cellStyleXfs count="1">
    <xf numFmtId="0" fontId="0" fillId="0" borderId="0"/>
  </cellStyleXfs>
  <cellXfs count="229">
    <xf numFmtId="0" fontId="0" fillId="0" borderId="0" xfId="0"/>
    <xf numFmtId="0" fontId="2" fillId="0" borderId="8" xfId="0" applyFont="1" applyBorder="1"/>
    <xf numFmtId="0" fontId="2" fillId="0" borderId="9" xfId="0" applyFont="1" applyBorder="1"/>
    <xf numFmtId="0" fontId="2" fillId="0" borderId="11" xfId="0" applyFont="1" applyBorder="1"/>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2" fillId="0" borderId="14" xfId="0" applyFont="1" applyBorder="1"/>
    <xf numFmtId="0" fontId="2" fillId="4" borderId="16" xfId="0" applyFont="1" applyFill="1" applyBorder="1" applyAlignment="1">
      <alignment horizontal="center" vertical="center"/>
    </xf>
    <xf numFmtId="0" fontId="2" fillId="4" borderId="17" xfId="0" applyFont="1" applyFill="1" applyBorder="1" applyAlignment="1">
      <alignment horizontal="center" vertical="center"/>
    </xf>
    <xf numFmtId="0" fontId="1" fillId="2" borderId="18" xfId="0" applyFont="1" applyFill="1" applyBorder="1" applyAlignment="1">
      <alignment horizontal="center" vertical="center"/>
    </xf>
    <xf numFmtId="8" fontId="1" fillId="2" borderId="4" xfId="0" applyNumberFormat="1" applyFont="1" applyFill="1" applyBorder="1" applyAlignment="1">
      <alignment horizontal="center" vertical="center"/>
    </xf>
    <xf numFmtId="8" fontId="1" fillId="2" borderId="1" xfId="0" applyNumberFormat="1" applyFont="1" applyFill="1" applyBorder="1" applyAlignment="1">
      <alignment horizontal="center" vertical="center"/>
    </xf>
    <xf numFmtId="0" fontId="2" fillId="4" borderId="19"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20" xfId="0" applyFont="1" applyFill="1" applyBorder="1" applyAlignment="1">
      <alignment horizontal="center" vertical="center"/>
    </xf>
    <xf numFmtId="0" fontId="2" fillId="4" borderId="14" xfId="0" applyFont="1" applyFill="1" applyBorder="1" applyAlignment="1">
      <alignment horizontal="center" vertical="center"/>
    </xf>
    <xf numFmtId="0" fontId="2" fillId="0" borderId="21" xfId="0" applyFont="1" applyBorder="1"/>
    <xf numFmtId="0" fontId="2" fillId="0" borderId="16" xfId="0" applyFont="1" applyBorder="1"/>
    <xf numFmtId="0" fontId="8" fillId="4" borderId="12" xfId="0" applyFont="1" applyFill="1" applyBorder="1" applyAlignment="1">
      <alignment horizontal="center" vertical="center"/>
    </xf>
    <xf numFmtId="8" fontId="8" fillId="4" borderId="13" xfId="0" applyNumberFormat="1" applyFont="1" applyFill="1" applyBorder="1" applyAlignment="1">
      <alignment horizontal="center" vertical="center"/>
    </xf>
    <xf numFmtId="0" fontId="4" fillId="0" borderId="24" xfId="0" applyFont="1" applyBorder="1" applyAlignment="1">
      <alignment horizontal="right"/>
    </xf>
    <xf numFmtId="0" fontId="4" fillId="0" borderId="13" xfId="0" applyFont="1" applyBorder="1" applyAlignment="1">
      <alignment horizontal="center" vertical="center"/>
    </xf>
    <xf numFmtId="8" fontId="8" fillId="0" borderId="25" xfId="0" applyNumberFormat="1" applyFont="1" applyBorder="1" applyAlignment="1">
      <alignment horizontal="center" vertical="center"/>
    </xf>
    <xf numFmtId="0" fontId="2" fillId="0" borderId="23" xfId="0" applyFont="1" applyBorder="1"/>
    <xf numFmtId="0" fontId="13" fillId="0" borderId="0" xfId="0" applyFont="1"/>
    <xf numFmtId="164" fontId="10" fillId="5" borderId="1" xfId="0" applyNumberFormat="1" applyFont="1" applyFill="1" applyBorder="1"/>
    <xf numFmtId="8" fontId="10" fillId="5" borderId="1" xfId="0" applyNumberFormat="1" applyFont="1" applyFill="1" applyBorder="1"/>
    <xf numFmtId="0" fontId="14" fillId="0" borderId="22" xfId="0" applyFont="1" applyBorder="1" applyAlignment="1">
      <alignment horizontal="right"/>
    </xf>
    <xf numFmtId="164" fontId="10" fillId="7" borderId="4" xfId="0" applyNumberFormat="1" applyFont="1" applyFill="1" applyBorder="1"/>
    <xf numFmtId="0" fontId="13" fillId="0" borderId="8" xfId="0" applyFont="1" applyBorder="1"/>
    <xf numFmtId="0" fontId="13" fillId="0" borderId="9" xfId="0" applyFont="1" applyBorder="1"/>
    <xf numFmtId="0" fontId="13" fillId="0" borderId="11" xfId="0" applyFont="1" applyBorder="1"/>
    <xf numFmtId="0" fontId="15" fillId="4" borderId="12"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6" fillId="4" borderId="12" xfId="0" applyFont="1" applyFill="1" applyBorder="1" applyAlignment="1">
      <alignment horizontal="center" vertical="center"/>
    </xf>
    <xf numFmtId="8" fontId="16" fillId="4" borderId="13" xfId="0" applyNumberFormat="1" applyFont="1" applyFill="1" applyBorder="1" applyAlignment="1">
      <alignment horizontal="center" vertical="center"/>
    </xf>
    <xf numFmtId="0" fontId="15" fillId="0" borderId="24" xfId="0" applyFont="1" applyBorder="1" applyAlignment="1">
      <alignment horizontal="right"/>
    </xf>
    <xf numFmtId="0" fontId="15" fillId="0" borderId="13" xfId="0" applyFont="1" applyBorder="1" applyAlignment="1">
      <alignment horizontal="center" vertical="center"/>
    </xf>
    <xf numFmtId="8" fontId="16" fillId="0" borderId="25" xfId="0" applyNumberFormat="1" applyFont="1" applyBorder="1" applyAlignment="1">
      <alignment horizontal="center" vertical="center"/>
    </xf>
    <xf numFmtId="0" fontId="13" fillId="0" borderId="23" xfId="0" applyFont="1" applyBorder="1"/>
    <xf numFmtId="0" fontId="13" fillId="0" borderId="16" xfId="0" applyFont="1" applyBorder="1"/>
    <xf numFmtId="0" fontId="13" fillId="0" borderId="14" xfId="0" applyFont="1" applyBorder="1"/>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0" fontId="10" fillId="2" borderId="18" xfId="0" applyFont="1" applyFill="1" applyBorder="1" applyAlignment="1">
      <alignment horizontal="center" vertical="center"/>
    </xf>
    <xf numFmtId="8" fontId="10" fillId="2" borderId="4" xfId="0" applyNumberFormat="1" applyFont="1" applyFill="1" applyBorder="1" applyAlignment="1">
      <alignment horizontal="center" vertical="center"/>
    </xf>
    <xf numFmtId="8" fontId="10" fillId="2" borderId="1" xfId="0" applyNumberFormat="1" applyFont="1" applyFill="1" applyBorder="1" applyAlignment="1">
      <alignment horizontal="center" vertical="center"/>
    </xf>
    <xf numFmtId="0" fontId="13" fillId="4" borderId="19" xfId="0" applyFont="1" applyFill="1" applyBorder="1" applyAlignment="1">
      <alignment horizontal="center" vertical="center"/>
    </xf>
    <xf numFmtId="0" fontId="13" fillId="4" borderId="9" xfId="0" applyFont="1" applyFill="1" applyBorder="1" applyAlignment="1">
      <alignment horizontal="center" vertical="center"/>
    </xf>
    <xf numFmtId="0" fontId="13" fillId="4" borderId="20" xfId="0" applyFont="1" applyFill="1" applyBorder="1" applyAlignment="1">
      <alignment horizontal="center" vertical="center"/>
    </xf>
    <xf numFmtId="0" fontId="13" fillId="4" borderId="14" xfId="0" applyFont="1" applyFill="1" applyBorder="1" applyAlignment="1">
      <alignment horizontal="center" vertical="center"/>
    </xf>
    <xf numFmtId="0" fontId="1" fillId="0" borderId="1" xfId="0" applyFont="1" applyBorder="1" applyAlignment="1">
      <alignment horizontal="center" vertical="center"/>
    </xf>
    <xf numFmtId="0" fontId="2" fillId="0" borderId="5" xfId="0" applyFont="1" applyBorder="1" applyAlignment="1">
      <alignment horizontal="left"/>
    </xf>
    <xf numFmtId="0" fontId="2" fillId="0" borderId="6" xfId="0" applyFont="1" applyBorder="1" applyAlignment="1">
      <alignment horizontal="left"/>
    </xf>
    <xf numFmtId="0" fontId="2" fillId="0" borderId="7" xfId="0" applyFont="1" applyBorder="1"/>
    <xf numFmtId="0" fontId="2" fillId="0" borderId="10" xfId="0" applyFont="1" applyBorder="1"/>
    <xf numFmtId="0" fontId="2" fillId="0" borderId="1" xfId="0" applyFont="1" applyBorder="1"/>
    <xf numFmtId="0" fontId="1" fillId="0" borderId="1" xfId="0" applyFont="1" applyBorder="1" applyAlignment="1">
      <alignment horizontal="center" vertical="center" wrapText="1"/>
    </xf>
    <xf numFmtId="0" fontId="3" fillId="0" borderId="1" xfId="0" applyFont="1" applyBorder="1" applyAlignment="1">
      <alignment horizontal="center" vertical="center" wrapText="1"/>
    </xf>
    <xf numFmtId="15" fontId="5" fillId="0" borderId="1" xfId="0" applyNumberFormat="1" applyFont="1" applyBorder="1" applyAlignment="1" applyProtection="1">
      <alignment horizontal="center" vertical="center"/>
      <protection locked="0"/>
    </xf>
    <xf numFmtId="20" fontId="5" fillId="0" borderId="1" xfId="0" applyNumberFormat="1"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 xfId="0" applyFont="1" applyBorder="1" applyAlignment="1" applyProtection="1">
      <alignment horizontal="center" vertical="center" wrapText="1"/>
      <protection locked="0"/>
    </xf>
    <xf numFmtId="8" fontId="5" fillId="0" borderId="1" xfId="0" applyNumberFormat="1" applyFont="1" applyBorder="1" applyAlignment="1">
      <alignment horizontal="center" vertical="center"/>
    </xf>
    <xf numFmtId="8" fontId="5" fillId="0" borderId="1" xfId="0" applyNumberFormat="1" applyFont="1" applyBorder="1" applyAlignment="1" applyProtection="1">
      <alignment horizontal="center" vertical="center"/>
      <protection locked="0"/>
    </xf>
    <xf numFmtId="8" fontId="2" fillId="0" borderId="1" xfId="0" applyNumberFormat="1" applyFont="1" applyBorder="1" applyAlignment="1">
      <alignment horizontal="center"/>
    </xf>
    <xf numFmtId="8" fontId="2" fillId="0" borderId="0" xfId="0" applyNumberFormat="1" applyFont="1" applyAlignment="1">
      <alignment horizontal="center" vertical="center"/>
    </xf>
    <xf numFmtId="0" fontId="5" fillId="0" borderId="15" xfId="0" applyFont="1" applyBorder="1" applyAlignment="1" applyProtection="1">
      <alignment horizontal="center" vertical="center"/>
      <protection locked="0"/>
    </xf>
    <xf numFmtId="8" fontId="2" fillId="0" borderId="1" xfId="0" applyNumberFormat="1" applyFont="1" applyBorder="1" applyAlignment="1">
      <alignment horizontal="center" vertical="center"/>
    </xf>
    <xf numFmtId="0" fontId="9" fillId="0" borderId="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8" fillId="0" borderId="12" xfId="0" applyFont="1" applyBorder="1" applyAlignment="1">
      <alignment horizontal="center" vertical="center"/>
    </xf>
    <xf numFmtId="8" fontId="8" fillId="0" borderId="13" xfId="0" applyNumberFormat="1" applyFont="1" applyBorder="1" applyAlignment="1">
      <alignment horizontal="center" vertical="center"/>
    </xf>
    <xf numFmtId="0" fontId="10" fillId="0" borderId="1" xfId="0" applyFont="1" applyBorder="1" applyAlignment="1">
      <alignment horizontal="center" vertical="center"/>
    </xf>
    <xf numFmtId="0" fontId="13" fillId="0" borderId="5" xfId="0" applyFont="1" applyBorder="1" applyAlignment="1">
      <alignment horizontal="left"/>
    </xf>
    <xf numFmtId="0" fontId="13" fillId="0" borderId="6" xfId="0" applyFont="1" applyBorder="1" applyAlignment="1">
      <alignment horizontal="left"/>
    </xf>
    <xf numFmtId="0" fontId="13" fillId="0" borderId="7" xfId="0" applyFont="1" applyBorder="1"/>
    <xf numFmtId="0" fontId="13" fillId="0" borderId="10" xfId="0" applyFont="1" applyBorder="1"/>
    <xf numFmtId="0" fontId="13" fillId="0" borderId="1" xfId="0" applyFont="1" applyBorder="1"/>
    <xf numFmtId="0" fontId="10" fillId="0" borderId="1" xfId="0" applyFont="1" applyBorder="1" applyAlignment="1">
      <alignment horizontal="center" vertical="center" wrapText="1"/>
    </xf>
    <xf numFmtId="15" fontId="11" fillId="0" borderId="1" xfId="0" applyNumberFormat="1" applyFont="1" applyBorder="1" applyAlignment="1" applyProtection="1">
      <alignment horizontal="center" vertical="center"/>
      <protection locked="0"/>
    </xf>
    <xf numFmtId="20"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center" vertical="center"/>
      <protection locked="0"/>
    </xf>
    <xf numFmtId="0" fontId="11" fillId="0" borderId="1" xfId="0" applyFont="1" applyBorder="1" applyAlignment="1" applyProtection="1">
      <alignment horizontal="center" vertical="center" wrapText="1"/>
      <protection locked="0"/>
    </xf>
    <xf numFmtId="8" fontId="11" fillId="0" borderId="1" xfId="0" applyNumberFormat="1" applyFont="1" applyBorder="1" applyAlignment="1">
      <alignment horizontal="center" vertical="center"/>
    </xf>
    <xf numFmtId="8" fontId="11" fillId="0" borderId="1" xfId="0" applyNumberFormat="1" applyFont="1" applyBorder="1" applyAlignment="1" applyProtection="1">
      <alignment horizontal="center" vertical="center"/>
      <protection locked="0"/>
    </xf>
    <xf numFmtId="164" fontId="11" fillId="0" borderId="1" xfId="0" applyNumberFormat="1" applyFont="1" applyBorder="1" applyAlignment="1">
      <alignment horizontal="center" vertical="center"/>
    </xf>
    <xf numFmtId="8" fontId="12" fillId="0" borderId="1" xfId="0" applyNumberFormat="1" applyFont="1" applyBorder="1" applyAlignment="1">
      <alignment horizontal="center" vertical="center"/>
    </xf>
    <xf numFmtId="8" fontId="2" fillId="0" borderId="9" xfId="0" applyNumberFormat="1" applyFont="1" applyBorder="1"/>
    <xf numFmtId="15" fontId="11" fillId="0" borderId="0" xfId="0" applyNumberFormat="1" applyFont="1" applyAlignment="1" applyProtection="1">
      <alignment horizontal="center" vertical="center"/>
      <protection locked="0"/>
    </xf>
    <xf numFmtId="20" fontId="11" fillId="0" borderId="0" xfId="0" applyNumberFormat="1" applyFont="1" applyAlignment="1" applyProtection="1">
      <alignment horizontal="center" vertical="center"/>
      <protection locked="0"/>
    </xf>
    <xf numFmtId="0" fontId="11" fillId="0" borderId="0" xfId="0" applyFont="1" applyAlignment="1" applyProtection="1">
      <alignment horizontal="center" vertical="center"/>
      <protection locked="0"/>
    </xf>
    <xf numFmtId="0" fontId="11" fillId="0" borderId="0" xfId="0" applyFont="1" applyAlignment="1" applyProtection="1">
      <alignment horizontal="center" vertical="center" wrapText="1"/>
      <protection locked="0"/>
    </xf>
    <xf numFmtId="15" fontId="18" fillId="0" borderId="1" xfId="0" applyNumberFormat="1" applyFont="1" applyBorder="1" applyAlignment="1" applyProtection="1">
      <alignment horizontal="center" vertical="center"/>
      <protection locked="0"/>
    </xf>
    <xf numFmtId="20" fontId="18" fillId="0" borderId="1" xfId="0" applyNumberFormat="1" applyFont="1" applyBorder="1" applyAlignment="1" applyProtection="1">
      <alignment horizontal="center" vertical="center"/>
      <protection locked="0"/>
    </xf>
    <xf numFmtId="0" fontId="18" fillId="0" borderId="1" xfId="0" applyFont="1" applyBorder="1" applyAlignment="1" applyProtection="1">
      <alignment horizontal="center" vertical="center" wrapText="1"/>
      <protection locked="0"/>
    </xf>
    <xf numFmtId="0" fontId="18" fillId="0" borderId="1" xfId="0" applyFont="1" applyBorder="1" applyAlignment="1" applyProtection="1">
      <alignment horizontal="center" vertical="center"/>
      <protection locked="0"/>
    </xf>
    <xf numFmtId="164" fontId="18" fillId="8" borderId="1" xfId="0" applyNumberFormat="1" applyFont="1" applyFill="1" applyBorder="1" applyAlignment="1">
      <alignment horizontal="center" vertical="center"/>
    </xf>
    <xf numFmtId="8" fontId="19" fillId="8" borderId="1" xfId="0" applyNumberFormat="1" applyFont="1" applyFill="1" applyBorder="1" applyAlignment="1">
      <alignment horizontal="center" vertical="center"/>
    </xf>
    <xf numFmtId="8" fontId="18" fillId="0" borderId="1" xfId="0" applyNumberFormat="1" applyFont="1" applyBorder="1" applyAlignment="1" applyProtection="1">
      <alignment horizontal="center" vertical="center"/>
      <protection locked="0"/>
    </xf>
    <xf numFmtId="0" fontId="20" fillId="0" borderId="0" xfId="0" applyFont="1" applyProtection="1">
      <protection locked="0"/>
    </xf>
    <xf numFmtId="0" fontId="17" fillId="0" borderId="0" xfId="0" applyFont="1" applyProtection="1">
      <protection locked="0"/>
    </xf>
    <xf numFmtId="0" fontId="21" fillId="0" borderId="0" xfId="0" applyFont="1" applyProtection="1">
      <protection locked="0"/>
    </xf>
    <xf numFmtId="0" fontId="0" fillId="0" borderId="0" xfId="0" applyProtection="1">
      <protection locked="0"/>
    </xf>
    <xf numFmtId="0" fontId="20" fillId="2" borderId="28" xfId="0" applyFont="1" applyFill="1" applyBorder="1"/>
    <xf numFmtId="0" fontId="20" fillId="2" borderId="29" xfId="0" applyFont="1" applyFill="1" applyBorder="1"/>
    <xf numFmtId="0" fontId="20" fillId="2" borderId="30" xfId="0" applyFont="1" applyFill="1" applyBorder="1"/>
    <xf numFmtId="14" fontId="20" fillId="3" borderId="31" xfId="0" applyNumberFormat="1" applyFont="1" applyFill="1" applyBorder="1" applyProtection="1">
      <protection locked="0"/>
    </xf>
    <xf numFmtId="0" fontId="21" fillId="2" borderId="28" xfId="0" applyFont="1" applyFill="1" applyBorder="1"/>
    <xf numFmtId="0" fontId="21" fillId="2" borderId="32" xfId="0" applyFont="1" applyFill="1" applyBorder="1"/>
    <xf numFmtId="0" fontId="20" fillId="2" borderId="33" xfId="0" applyFont="1" applyFill="1" applyBorder="1"/>
    <xf numFmtId="0" fontId="20" fillId="2" borderId="0" xfId="0" applyFont="1" applyFill="1"/>
    <xf numFmtId="0" fontId="20" fillId="2" borderId="34" xfId="0" applyFont="1" applyFill="1" applyBorder="1"/>
    <xf numFmtId="0" fontId="21" fillId="2" borderId="33" xfId="0" applyFont="1" applyFill="1" applyBorder="1"/>
    <xf numFmtId="0" fontId="21" fillId="2" borderId="34" xfId="0" applyFont="1" applyFill="1" applyBorder="1"/>
    <xf numFmtId="0" fontId="20" fillId="2" borderId="27" xfId="0" applyFont="1" applyFill="1" applyBorder="1"/>
    <xf numFmtId="0" fontId="20" fillId="2" borderId="36" xfId="0" applyFont="1" applyFill="1" applyBorder="1"/>
    <xf numFmtId="0" fontId="20" fillId="2" borderId="26" xfId="0" applyFont="1" applyFill="1" applyBorder="1"/>
    <xf numFmtId="0" fontId="21" fillId="2" borderId="27" xfId="0" applyFont="1" applyFill="1" applyBorder="1"/>
    <xf numFmtId="0" fontId="21" fillId="2" borderId="26" xfId="0" applyFont="1" applyFill="1" applyBorder="1"/>
    <xf numFmtId="0" fontId="20" fillId="0" borderId="0" xfId="0" applyFont="1"/>
    <xf numFmtId="0" fontId="20" fillId="0" borderId="29" xfId="0" applyFont="1" applyBorder="1"/>
    <xf numFmtId="0" fontId="20" fillId="0" borderId="32" xfId="0" applyFont="1" applyBorder="1"/>
    <xf numFmtId="0" fontId="17" fillId="0" borderId="0" xfId="0" applyFont="1"/>
    <xf numFmtId="0" fontId="21" fillId="0" borderId="0" xfId="0" applyFont="1"/>
    <xf numFmtId="0" fontId="0" fillId="0" borderId="34" xfId="0" applyBorder="1" applyProtection="1">
      <protection locked="0"/>
    </xf>
    <xf numFmtId="0" fontId="20" fillId="8" borderId="28" xfId="0" applyFont="1" applyFill="1" applyBorder="1"/>
    <xf numFmtId="0" fontId="20" fillId="8" borderId="29" xfId="0" applyFont="1" applyFill="1" applyBorder="1"/>
    <xf numFmtId="0" fontId="20" fillId="8" borderId="32" xfId="0" applyFont="1" applyFill="1" applyBorder="1" applyProtection="1">
      <protection locked="0"/>
    </xf>
    <xf numFmtId="8" fontId="21" fillId="5" borderId="31" xfId="0" applyNumberFormat="1" applyFont="1" applyFill="1" applyBorder="1"/>
    <xf numFmtId="0" fontId="0" fillId="6" borderId="35" xfId="0" applyFill="1" applyBorder="1" applyProtection="1">
      <protection locked="0"/>
    </xf>
    <xf numFmtId="0" fontId="21" fillId="6" borderId="30" xfId="0" applyFont="1" applyFill="1" applyBorder="1"/>
    <xf numFmtId="0" fontId="20" fillId="8" borderId="33" xfId="0" applyFont="1" applyFill="1" applyBorder="1"/>
    <xf numFmtId="0" fontId="20" fillId="8" borderId="0" xfId="0" applyFont="1" applyFill="1"/>
    <xf numFmtId="0" fontId="20" fillId="8" borderId="0" xfId="0" applyFont="1" applyFill="1" applyProtection="1">
      <protection locked="0"/>
    </xf>
    <xf numFmtId="0" fontId="21" fillId="8" borderId="28" xfId="0" applyFont="1" applyFill="1" applyBorder="1" applyProtection="1">
      <protection locked="0"/>
    </xf>
    <xf numFmtId="0" fontId="21" fillId="8" borderId="32" xfId="0" applyFont="1" applyFill="1" applyBorder="1"/>
    <xf numFmtId="0" fontId="21" fillId="8" borderId="33" xfId="0" applyFont="1" applyFill="1" applyBorder="1" applyProtection="1">
      <protection locked="0"/>
    </xf>
    <xf numFmtId="0" fontId="21" fillId="8" borderId="34" xfId="0" applyFont="1" applyFill="1" applyBorder="1"/>
    <xf numFmtId="0" fontId="20" fillId="0" borderId="34" xfId="0" applyFont="1" applyBorder="1" applyProtection="1">
      <protection locked="0"/>
    </xf>
    <xf numFmtId="0" fontId="23" fillId="0" borderId="34" xfId="0" applyFont="1" applyBorder="1" applyProtection="1">
      <protection locked="0"/>
    </xf>
    <xf numFmtId="0" fontId="23" fillId="8" borderId="33" xfId="0" applyFont="1" applyFill="1" applyBorder="1"/>
    <xf numFmtId="0" fontId="23" fillId="8" borderId="0" xfId="0" applyFont="1" applyFill="1"/>
    <xf numFmtId="0" fontId="23" fillId="8" borderId="0" xfId="0" applyFont="1" applyFill="1" applyProtection="1">
      <protection locked="0"/>
    </xf>
    <xf numFmtId="0" fontId="23" fillId="8" borderId="34" xfId="0" applyFont="1" applyFill="1" applyBorder="1" applyProtection="1">
      <protection locked="0"/>
    </xf>
    <xf numFmtId="0" fontId="21" fillId="0" borderId="0" xfId="0" applyFont="1" applyAlignment="1" applyProtection="1">
      <alignment horizontal="center"/>
      <protection locked="0"/>
    </xf>
    <xf numFmtId="0" fontId="24" fillId="0" borderId="34" xfId="0" applyFont="1" applyBorder="1" applyAlignment="1" applyProtection="1">
      <alignment horizontal="right"/>
      <protection locked="0"/>
    </xf>
    <xf numFmtId="0" fontId="20" fillId="0" borderId="0" xfId="0" applyFont="1" applyAlignment="1" applyProtection="1">
      <alignment horizontal="center" wrapText="1"/>
      <protection locked="0"/>
    </xf>
    <xf numFmtId="0" fontId="25" fillId="0" borderId="34" xfId="0" applyFont="1" applyBorder="1" applyAlignment="1" applyProtection="1">
      <alignment horizontal="right"/>
      <protection locked="0"/>
    </xf>
    <xf numFmtId="0" fontId="20" fillId="7" borderId="37" xfId="0" applyFont="1" applyFill="1" applyBorder="1"/>
    <xf numFmtId="0" fontId="20" fillId="7" borderId="38" xfId="0" applyFont="1" applyFill="1" applyBorder="1"/>
    <xf numFmtId="0" fontId="21" fillId="5" borderId="39" xfId="0" applyFont="1" applyFill="1" applyBorder="1"/>
    <xf numFmtId="164" fontId="21" fillId="0" borderId="0" xfId="0" applyNumberFormat="1" applyFont="1" applyProtection="1">
      <protection locked="0"/>
    </xf>
    <xf numFmtId="0" fontId="0" fillId="0" borderId="0" xfId="0" applyAlignment="1" applyProtection="1">
      <alignment horizontal="right"/>
      <protection locked="0"/>
    </xf>
    <xf numFmtId="0" fontId="26" fillId="0" borderId="0" xfId="0" applyFont="1" applyAlignment="1" applyProtection="1">
      <alignment horizontal="right"/>
      <protection locked="0"/>
    </xf>
    <xf numFmtId="0" fontId="20" fillId="7" borderId="41" xfId="0" applyFont="1" applyFill="1" applyBorder="1"/>
    <xf numFmtId="0" fontId="20" fillId="7" borderId="0" xfId="0" applyFont="1" applyFill="1"/>
    <xf numFmtId="0" fontId="20" fillId="3" borderId="31" xfId="0" applyFont="1" applyFill="1" applyBorder="1" applyProtection="1">
      <protection locked="0"/>
    </xf>
    <xf numFmtId="0" fontId="0" fillId="7" borderId="41" xfId="0" applyFill="1" applyBorder="1" applyAlignment="1" applyProtection="1">
      <alignment wrapText="1"/>
      <protection locked="0"/>
    </xf>
    <xf numFmtId="0" fontId="0" fillId="7" borderId="0" xfId="0" applyFill="1" applyAlignment="1">
      <alignment wrapText="1"/>
    </xf>
    <xf numFmtId="0" fontId="0" fillId="7" borderId="0" xfId="0" applyFill="1" applyAlignment="1" applyProtection="1">
      <alignment wrapText="1"/>
      <protection locked="0"/>
    </xf>
    <xf numFmtId="0" fontId="0" fillId="7" borderId="42" xfId="0" applyFill="1" applyBorder="1" applyAlignment="1">
      <alignment wrapText="1"/>
    </xf>
    <xf numFmtId="164" fontId="21" fillId="5" borderId="4" xfId="0" applyNumberFormat="1" applyFont="1" applyFill="1" applyBorder="1"/>
    <xf numFmtId="164" fontId="28" fillId="7" borderId="4" xfId="0" applyNumberFormat="1" applyFont="1" applyFill="1" applyBorder="1" applyAlignment="1">
      <alignment horizontal="right"/>
    </xf>
    <xf numFmtId="0" fontId="0" fillId="0" borderId="0" xfId="0" applyAlignment="1">
      <alignment horizontal="center"/>
    </xf>
    <xf numFmtId="8" fontId="21" fillId="2" borderId="1" xfId="0" applyNumberFormat="1" applyFont="1" applyFill="1" applyBorder="1"/>
    <xf numFmtId="164" fontId="21" fillId="11" borderId="4" xfId="0" applyNumberFormat="1" applyFont="1" applyFill="1" applyBorder="1"/>
    <xf numFmtId="164" fontId="33" fillId="0" borderId="46" xfId="0" applyNumberFormat="1" applyFont="1" applyBorder="1" applyProtection="1">
      <protection locked="0"/>
    </xf>
    <xf numFmtId="0" fontId="34" fillId="0" borderId="22" xfId="0" applyFont="1" applyBorder="1" applyAlignment="1" applyProtection="1">
      <alignment horizontal="right"/>
      <protection locked="0"/>
    </xf>
    <xf numFmtId="0" fontId="18" fillId="0" borderId="1" xfId="0" applyFont="1" applyBorder="1" applyAlignment="1" applyProtection="1">
      <alignment horizontal="center" wrapText="1"/>
      <protection locked="0"/>
    </xf>
    <xf numFmtId="0" fontId="21" fillId="2" borderId="1" xfId="0" applyFont="1" applyFill="1" applyBorder="1" applyAlignment="1">
      <alignment horizontal="center" vertical="center" wrapText="1"/>
    </xf>
    <xf numFmtId="0" fontId="21" fillId="2" borderId="1" xfId="0" applyFont="1" applyFill="1" applyBorder="1" applyAlignment="1">
      <alignment horizontal="center" vertical="center"/>
    </xf>
    <xf numFmtId="20" fontId="18" fillId="0" borderId="1" xfId="0" applyNumberFormat="1" applyFont="1" applyBorder="1" applyAlignment="1" applyProtection="1">
      <alignment horizontal="center" vertical="center" wrapText="1"/>
      <protection locked="0"/>
    </xf>
    <xf numFmtId="8" fontId="18" fillId="12" borderId="1" xfId="0" applyNumberFormat="1" applyFont="1" applyFill="1" applyBorder="1" applyAlignment="1" applyProtection="1">
      <alignment horizontal="center" vertical="center"/>
      <protection locked="0"/>
    </xf>
    <xf numFmtId="0" fontId="1" fillId="3" borderId="2" xfId="0" applyFont="1" applyFill="1" applyBorder="1" applyAlignment="1">
      <alignment horizontal="center" vertical="center"/>
    </xf>
    <xf numFmtId="0" fontId="1" fillId="3" borderId="4" xfId="0" applyFont="1" applyFill="1" applyBorder="1" applyAlignment="1">
      <alignment horizontal="center" vertical="center"/>
    </xf>
    <xf numFmtId="8" fontId="1" fillId="3" borderId="2" xfId="0" applyNumberFormat="1" applyFont="1" applyFill="1" applyBorder="1" applyAlignment="1">
      <alignment horizontal="center" vertical="center"/>
    </xf>
    <xf numFmtId="8" fontId="1" fillId="3" borderId="4" xfId="0" applyNumberFormat="1" applyFont="1" applyFill="1" applyBorder="1" applyAlignment="1">
      <alignment horizontal="center" vertical="center"/>
    </xf>
    <xf numFmtId="0" fontId="1" fillId="0" borderId="2" xfId="0" applyFont="1" applyBorder="1" applyAlignment="1" applyProtection="1">
      <alignment horizontal="center"/>
      <protection locked="0"/>
    </xf>
    <xf numFmtId="0" fontId="1" fillId="0" borderId="3" xfId="0" applyFont="1" applyBorder="1" applyAlignment="1" applyProtection="1">
      <alignment horizontal="center"/>
      <protection locked="0"/>
    </xf>
    <xf numFmtId="0" fontId="2" fillId="0" borderId="4" xfId="0" applyFont="1" applyBorder="1"/>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 fillId="0" borderId="3" xfId="0" applyFont="1" applyBorder="1" applyAlignment="1">
      <alignment horizontal="center" vertical="center"/>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8" fontId="10" fillId="3" borderId="2" xfId="0" applyNumberFormat="1" applyFont="1" applyFill="1" applyBorder="1" applyAlignment="1">
      <alignment horizontal="center" vertical="center"/>
    </xf>
    <xf numFmtId="8" fontId="10" fillId="3" borderId="4" xfId="0" applyNumberFormat="1" applyFont="1" applyFill="1" applyBorder="1" applyAlignment="1">
      <alignment horizontal="center" vertical="center"/>
    </xf>
    <xf numFmtId="0" fontId="10" fillId="0" borderId="2"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3" fillId="0" borderId="4" xfId="0" applyFont="1" applyBorder="1"/>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3" xfId="0" applyFont="1" applyBorder="1" applyAlignment="1">
      <alignment horizontal="center" vertical="center"/>
    </xf>
    <xf numFmtId="0" fontId="14" fillId="6" borderId="26" xfId="0" applyFont="1" applyFill="1" applyBorder="1" applyAlignment="1">
      <alignment horizontal="left"/>
    </xf>
    <xf numFmtId="0" fontId="14" fillId="6" borderId="27" xfId="0" applyFont="1" applyFill="1" applyBorder="1" applyAlignment="1">
      <alignment horizontal="left"/>
    </xf>
    <xf numFmtId="0" fontId="14" fillId="7" borderId="2" xfId="0" applyFont="1" applyFill="1" applyBorder="1" applyAlignment="1">
      <alignment horizontal="right"/>
    </xf>
    <xf numFmtId="0" fontId="13" fillId="7" borderId="3" xfId="0" applyFont="1" applyFill="1" applyBorder="1" applyAlignment="1">
      <alignment horizontal="right"/>
    </xf>
    <xf numFmtId="0" fontId="27" fillId="5" borderId="2" xfId="0" applyFont="1" applyFill="1" applyBorder="1" applyAlignment="1">
      <alignment horizontal="right"/>
    </xf>
    <xf numFmtId="0" fontId="0" fillId="5" borderId="3" xfId="0" applyFill="1" applyBorder="1" applyAlignment="1">
      <alignment horizontal="right"/>
    </xf>
    <xf numFmtId="0" fontId="22" fillId="6" borderId="26" xfId="0" applyFont="1" applyFill="1" applyBorder="1" applyAlignment="1">
      <alignment horizontal="left"/>
    </xf>
    <xf numFmtId="0" fontId="22" fillId="6" borderId="27" xfId="0" applyFont="1" applyFill="1" applyBorder="1" applyAlignment="1">
      <alignment horizontal="left"/>
    </xf>
    <xf numFmtId="0" fontId="24" fillId="8" borderId="34" xfId="0" applyFont="1" applyFill="1" applyBorder="1"/>
    <xf numFmtId="0" fontId="0" fillId="0" borderId="0" xfId="0"/>
    <xf numFmtId="0" fontId="0" fillId="0" borderId="33" xfId="0" applyBorder="1"/>
    <xf numFmtId="0" fontId="30" fillId="7" borderId="2" xfId="0" applyFont="1" applyFill="1" applyBorder="1" applyAlignment="1">
      <alignment horizontal="right"/>
    </xf>
    <xf numFmtId="0" fontId="29" fillId="7" borderId="3" xfId="0" applyFont="1" applyFill="1" applyBorder="1" applyAlignment="1">
      <alignment horizontal="right"/>
    </xf>
    <xf numFmtId="0" fontId="18" fillId="7" borderId="45" xfId="0" applyFont="1" applyFill="1" applyBorder="1" applyAlignment="1">
      <alignment wrapText="1"/>
    </xf>
    <xf numFmtId="0" fontId="27" fillId="0" borderId="44" xfId="0" applyFont="1" applyBorder="1" applyAlignment="1">
      <alignment wrapText="1"/>
    </xf>
    <xf numFmtId="0" fontId="27" fillId="0" borderId="43" xfId="0" applyFont="1" applyBorder="1" applyAlignment="1">
      <alignment wrapText="1"/>
    </xf>
    <xf numFmtId="0" fontId="27" fillId="0" borderId="42" xfId="0" applyFont="1" applyBorder="1" applyAlignment="1">
      <alignment wrapText="1"/>
    </xf>
    <xf numFmtId="0" fontId="27" fillId="0" borderId="0" xfId="0" applyFont="1" applyAlignment="1">
      <alignment wrapText="1"/>
    </xf>
    <xf numFmtId="0" fontId="27" fillId="0" borderId="41" xfId="0" applyFont="1" applyBorder="1" applyAlignment="1">
      <alignment wrapText="1"/>
    </xf>
    <xf numFmtId="0" fontId="32" fillId="10" borderId="45" xfId="0" applyFont="1" applyFill="1" applyBorder="1" applyAlignment="1">
      <alignment horizontal="center"/>
    </xf>
    <xf numFmtId="0" fontId="31" fillId="0" borderId="43" xfId="0" applyFont="1" applyBorder="1" applyAlignment="1">
      <alignment horizontal="center"/>
    </xf>
    <xf numFmtId="0" fontId="24" fillId="8" borderId="26" xfId="0" applyFont="1" applyFill="1" applyBorder="1"/>
    <xf numFmtId="0" fontId="0" fillId="0" borderId="36" xfId="0" applyBorder="1"/>
    <xf numFmtId="0" fontId="0" fillId="0" borderId="27" xfId="0" applyBorder="1"/>
    <xf numFmtId="0" fontId="24" fillId="0" borderId="34" xfId="0" applyFont="1" applyBorder="1" applyAlignment="1" applyProtection="1">
      <alignment horizontal="right" wrapText="1"/>
      <protection locked="0"/>
    </xf>
    <xf numFmtId="0" fontId="0" fillId="0" borderId="34" xfId="0" applyBorder="1" applyAlignment="1" applyProtection="1">
      <alignment horizontal="right"/>
      <protection locked="0"/>
    </xf>
    <xf numFmtId="0" fontId="20" fillId="7" borderId="42" xfId="0" applyFont="1" applyFill="1" applyBorder="1" applyAlignment="1">
      <alignment horizontal="center" wrapText="1"/>
    </xf>
    <xf numFmtId="0" fontId="0" fillId="0" borderId="0" xfId="0" applyAlignment="1">
      <alignment wrapText="1"/>
    </xf>
    <xf numFmtId="0" fontId="21" fillId="7" borderId="40" xfId="0" applyFont="1" applyFill="1" applyBorder="1" applyAlignment="1">
      <alignment horizontal="center" wrapText="1"/>
    </xf>
    <xf numFmtId="0" fontId="0" fillId="0" borderId="38" xfId="0" applyBorder="1" applyAlignment="1">
      <alignment wrapText="1"/>
    </xf>
    <xf numFmtId="0" fontId="20" fillId="3" borderId="30" xfId="0" applyFont="1" applyFill="1" applyBorder="1" applyProtection="1">
      <protection locked="0"/>
    </xf>
    <xf numFmtId="0" fontId="0" fillId="0" borderId="35" xfId="0" applyBorder="1" applyProtection="1">
      <protection locked="0"/>
    </xf>
    <xf numFmtId="0" fontId="22" fillId="9" borderId="30" xfId="0" applyFont="1" applyFill="1" applyBorder="1" applyAlignment="1">
      <alignment horizontal="left"/>
    </xf>
    <xf numFmtId="0" fontId="22" fillId="9" borderId="35" xfId="0" applyFont="1" applyFill="1" applyBorder="1" applyAlignment="1">
      <alignment horizontal="left"/>
    </xf>
  </cellXfs>
  <cellStyles count="1">
    <cellStyle name="Normal" xfId="0" builtinId="0"/>
  </cellStyles>
  <dxfs count="29">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2"/>
      </font>
      <fill>
        <patternFill>
          <bgColor theme="2"/>
        </patternFill>
      </fill>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
      <font>
        <color theme="6"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C0CE9-B67A-41A3-960B-123DEAD0822A}">
  <dimension ref="A1:M16"/>
  <sheetViews>
    <sheetView topLeftCell="A5" workbookViewId="0">
      <selection activeCell="Q4" sqref="Q4"/>
    </sheetView>
  </sheetViews>
  <sheetFormatPr defaultRowHeight="15" x14ac:dyDescent="0.25"/>
  <sheetData>
    <row r="1" spans="1:13" ht="15.75" x14ac:dyDescent="0.25">
      <c r="A1" s="51" t="s">
        <v>0</v>
      </c>
      <c r="B1" s="179" t="s">
        <v>1</v>
      </c>
      <c r="C1" s="180"/>
      <c r="D1" s="180"/>
      <c r="E1" s="180"/>
      <c r="F1" s="181"/>
      <c r="G1" s="52"/>
      <c r="H1" s="53"/>
      <c r="I1" s="54"/>
      <c r="J1" s="1"/>
      <c r="K1" s="1"/>
      <c r="L1" s="1"/>
      <c r="M1" s="1"/>
    </row>
    <row r="2" spans="1:13" ht="15.75" x14ac:dyDescent="0.25">
      <c r="A2" s="51" t="s">
        <v>2</v>
      </c>
      <c r="B2" s="182" t="s">
        <v>3</v>
      </c>
      <c r="C2" s="183"/>
      <c r="D2" s="182" t="s">
        <v>4</v>
      </c>
      <c r="E2" s="183"/>
      <c r="F2" s="182" t="s">
        <v>5</v>
      </c>
      <c r="G2" s="183"/>
      <c r="H2" s="182" t="s">
        <v>6</v>
      </c>
      <c r="I2" s="184"/>
      <c r="J2" s="184"/>
      <c r="K2" s="184"/>
      <c r="L2" s="181"/>
      <c r="M2" s="55"/>
    </row>
    <row r="3" spans="1:13" ht="78.75" x14ac:dyDescent="0.25">
      <c r="A3" s="56"/>
      <c r="B3" s="57" t="s">
        <v>7</v>
      </c>
      <c r="C3" s="57" t="s">
        <v>8</v>
      </c>
      <c r="D3" s="57" t="s">
        <v>7</v>
      </c>
      <c r="E3" s="57" t="s">
        <v>9</v>
      </c>
      <c r="F3" s="57" t="s">
        <v>10</v>
      </c>
      <c r="G3" s="57" t="s">
        <v>11</v>
      </c>
      <c r="H3" s="58" t="s">
        <v>12</v>
      </c>
      <c r="I3" s="57" t="s">
        <v>13</v>
      </c>
      <c r="J3" s="57" t="s">
        <v>14</v>
      </c>
      <c r="K3" s="57" t="s">
        <v>15</v>
      </c>
      <c r="L3" s="57" t="s">
        <v>16</v>
      </c>
      <c r="M3" s="57" t="s">
        <v>17</v>
      </c>
    </row>
    <row r="4" spans="1:13" ht="204.75" x14ac:dyDescent="0.25">
      <c r="A4" s="59">
        <v>45398</v>
      </c>
      <c r="B4" s="60">
        <v>0.5</v>
      </c>
      <c r="C4" s="61" t="s">
        <v>189</v>
      </c>
      <c r="D4" s="60">
        <v>0.66666666666666663</v>
      </c>
      <c r="E4" s="62" t="s">
        <v>190</v>
      </c>
      <c r="F4" s="61" t="s">
        <v>39</v>
      </c>
      <c r="G4" s="62" t="s">
        <v>191</v>
      </c>
      <c r="H4" s="61"/>
      <c r="I4" s="63"/>
      <c r="J4" s="89">
        <v>5.6</v>
      </c>
      <c r="K4" s="64"/>
      <c r="L4" s="64"/>
      <c r="M4" s="61" t="s">
        <v>192</v>
      </c>
    </row>
    <row r="5" spans="1:13" ht="220.5" x14ac:dyDescent="0.25">
      <c r="A5" s="59">
        <v>45405</v>
      </c>
      <c r="B5" s="60">
        <v>0.23958333333333334</v>
      </c>
      <c r="C5" s="61" t="s">
        <v>21</v>
      </c>
      <c r="D5" s="60">
        <v>0.83333333333333337</v>
      </c>
      <c r="E5" s="61" t="s">
        <v>81</v>
      </c>
      <c r="F5" s="61" t="s">
        <v>48</v>
      </c>
      <c r="G5" s="62" t="s">
        <v>193</v>
      </c>
      <c r="H5" s="61"/>
      <c r="I5" s="63"/>
      <c r="J5" s="64"/>
      <c r="K5" s="64">
        <v>3.64</v>
      </c>
      <c r="L5" s="64"/>
      <c r="M5" s="61" t="s">
        <v>194</v>
      </c>
    </row>
    <row r="6" spans="1:13" ht="15.75" x14ac:dyDescent="0.25">
      <c r="A6" s="59"/>
      <c r="B6" s="61"/>
      <c r="C6" s="61"/>
      <c r="D6" s="61"/>
      <c r="E6" s="61"/>
      <c r="F6" s="61"/>
      <c r="G6" s="61"/>
      <c r="H6" s="61"/>
      <c r="I6" s="63"/>
      <c r="J6" s="64"/>
      <c r="K6" s="64"/>
      <c r="L6" s="64"/>
      <c r="M6" s="61"/>
    </row>
    <row r="7" spans="1:13" ht="15.75" x14ac:dyDescent="0.25">
      <c r="A7" s="59"/>
      <c r="B7" s="61"/>
      <c r="C7" s="61"/>
      <c r="D7" s="61"/>
      <c r="E7" s="61"/>
      <c r="F7" s="61"/>
      <c r="G7" s="61"/>
      <c r="H7" s="61"/>
      <c r="I7" s="63"/>
      <c r="J7" s="64"/>
      <c r="K7" s="64"/>
      <c r="L7" s="64"/>
      <c r="M7" s="61"/>
    </row>
    <row r="8" spans="1:13" ht="15.75" x14ac:dyDescent="0.25">
      <c r="A8" s="59"/>
      <c r="B8" s="61"/>
      <c r="C8" s="61"/>
      <c r="D8" s="61"/>
      <c r="E8" s="61"/>
      <c r="F8" s="61"/>
      <c r="G8" s="61"/>
      <c r="H8" s="61"/>
      <c r="I8" s="63"/>
      <c r="J8" s="64"/>
      <c r="K8" s="64"/>
      <c r="L8" s="64"/>
      <c r="M8" s="61"/>
    </row>
    <row r="9" spans="1:13" ht="15.75" x14ac:dyDescent="0.25">
      <c r="A9" s="59"/>
      <c r="B9" s="61"/>
      <c r="C9" s="61"/>
      <c r="D9" s="61"/>
      <c r="E9" s="61"/>
      <c r="F9" s="61"/>
      <c r="G9" s="61"/>
      <c r="H9" s="61"/>
      <c r="I9" s="63"/>
      <c r="J9" s="64"/>
      <c r="K9" s="64"/>
      <c r="L9" s="64"/>
      <c r="M9" s="61"/>
    </row>
    <row r="10" spans="1:13" ht="15.75" x14ac:dyDescent="0.25">
      <c r="A10" s="59"/>
      <c r="B10" s="61"/>
      <c r="C10" s="61"/>
      <c r="D10" s="61"/>
      <c r="E10" s="61"/>
      <c r="F10" s="61"/>
      <c r="G10" s="61"/>
      <c r="H10" s="61"/>
      <c r="I10" s="63"/>
      <c r="J10" s="64"/>
      <c r="K10" s="64"/>
      <c r="L10" s="64"/>
      <c r="M10" s="61"/>
    </row>
    <row r="11" spans="1:13" ht="15.75" x14ac:dyDescent="0.25">
      <c r="A11" s="59"/>
      <c r="B11" s="61"/>
      <c r="C11" s="61"/>
      <c r="D11" s="61"/>
      <c r="E11" s="61"/>
      <c r="F11" s="61"/>
      <c r="G11" s="61"/>
      <c r="H11" s="61"/>
      <c r="I11" s="63"/>
      <c r="J11" s="64"/>
      <c r="K11" s="64"/>
      <c r="L11" s="64"/>
      <c r="M11" s="61"/>
    </row>
    <row r="12" spans="1:13" ht="15.75" x14ac:dyDescent="0.25">
      <c r="A12" s="59"/>
      <c r="B12" s="61"/>
      <c r="C12" s="61"/>
      <c r="D12" s="61"/>
      <c r="E12" s="61"/>
      <c r="F12" s="61"/>
      <c r="G12" s="61"/>
      <c r="H12" s="61"/>
      <c r="I12" s="63"/>
      <c r="J12" s="64"/>
      <c r="K12" s="64"/>
      <c r="L12" s="64"/>
      <c r="M12" s="61"/>
    </row>
    <row r="13" spans="1:13" ht="15.75" x14ac:dyDescent="0.25">
      <c r="A13" s="59"/>
      <c r="B13" s="61"/>
      <c r="C13" s="61"/>
      <c r="D13" s="61"/>
      <c r="E13" s="61"/>
      <c r="F13" s="61"/>
      <c r="G13" s="61"/>
      <c r="H13" s="61"/>
      <c r="I13" s="63"/>
      <c r="J13" s="64"/>
      <c r="K13" s="64"/>
      <c r="L13" s="64"/>
      <c r="M13" s="61"/>
    </row>
    <row r="14" spans="1:13" ht="15.75" x14ac:dyDescent="0.25">
      <c r="A14" s="59"/>
      <c r="B14" s="61"/>
      <c r="C14" s="61"/>
      <c r="D14" s="61"/>
      <c r="E14" s="61"/>
      <c r="F14" s="61"/>
      <c r="G14" s="61"/>
      <c r="H14" s="61"/>
      <c r="I14" s="63"/>
      <c r="J14" s="64"/>
      <c r="K14" s="64"/>
      <c r="L14" s="64"/>
      <c r="M14" s="67"/>
    </row>
    <row r="15" spans="1:13" ht="15.75" x14ac:dyDescent="0.25">
      <c r="A15" s="7"/>
      <c r="B15" s="7"/>
      <c r="C15" s="7"/>
      <c r="D15" s="7"/>
      <c r="E15" s="7"/>
      <c r="F15" s="7"/>
      <c r="G15" s="8"/>
      <c r="H15" s="9">
        <f>SUM(H4:H14)</f>
        <v>0</v>
      </c>
      <c r="I15" s="10"/>
      <c r="J15" s="11">
        <f>SUM(J4:J14)</f>
        <v>5.6</v>
      </c>
      <c r="K15" s="11">
        <f>SUM(K4:K14)</f>
        <v>3.64</v>
      </c>
      <c r="L15" s="11">
        <f>SUM(L4:L14)</f>
        <v>0</v>
      </c>
      <c r="M15" s="12"/>
    </row>
    <row r="16" spans="1:13" ht="15.75" x14ac:dyDescent="0.25">
      <c r="A16" s="13"/>
      <c r="B16" s="13"/>
      <c r="C16" s="13"/>
      <c r="D16" s="13"/>
      <c r="E16" s="13"/>
      <c r="F16" s="13"/>
      <c r="G16" s="13"/>
      <c r="H16" s="14"/>
      <c r="I16" s="175" t="s">
        <v>36</v>
      </c>
      <c r="J16" s="176"/>
      <c r="K16" s="177">
        <f>SUM(I15:L15)</f>
        <v>9.24</v>
      </c>
      <c r="L16" s="178"/>
      <c r="M16" s="15"/>
    </row>
  </sheetData>
  <mergeCells count="7">
    <mergeCell ref="I16:J16"/>
    <mergeCell ref="K16:L16"/>
    <mergeCell ref="B1:F1"/>
    <mergeCell ref="B2:C2"/>
    <mergeCell ref="D2:E2"/>
    <mergeCell ref="F2:G2"/>
    <mergeCell ref="H2:L2"/>
  </mergeCells>
  <conditionalFormatting sqref="I4:I14">
    <cfRule type="cellIs" dxfId="28" priority="1" operator="equal">
      <formula>0</formula>
    </cfRule>
  </conditionalFormatting>
  <pageMargins left="0.7" right="0.7" top="0.75" bottom="0.75" header="0.3" footer="0.3"/>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C707C-A674-41D9-8974-6D2DC641870E}">
  <dimension ref="A1:Q9"/>
  <sheetViews>
    <sheetView topLeftCell="A6" workbookViewId="0">
      <selection activeCell="Q7" sqref="A1:Q7"/>
    </sheetView>
  </sheetViews>
  <sheetFormatPr defaultRowHeight="15" x14ac:dyDescent="0.25"/>
  <cols>
    <col min="1" max="1" width="20" customWidth="1"/>
    <col min="2" max="2" width="12.5703125" customWidth="1"/>
    <col min="3" max="3" width="19.85546875" customWidth="1"/>
    <col min="4" max="4" width="23.42578125" customWidth="1"/>
    <col min="8" max="8" width="25.42578125" customWidth="1"/>
  </cols>
  <sheetData>
    <row r="1" spans="1:17" ht="140.2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89.25" x14ac:dyDescent="0.25">
      <c r="A2" s="81">
        <v>45719</v>
      </c>
      <c r="B2" s="82">
        <v>0.70833333333333337</v>
      </c>
      <c r="C2" s="83" t="s">
        <v>21</v>
      </c>
      <c r="D2" s="83" t="s">
        <v>140</v>
      </c>
      <c r="E2" s="82">
        <v>0.85416666666666663</v>
      </c>
      <c r="F2" s="84" t="s">
        <v>137</v>
      </c>
      <c r="G2" s="83"/>
      <c r="H2" s="84" t="s">
        <v>141</v>
      </c>
      <c r="I2" s="84" t="s">
        <v>142</v>
      </c>
      <c r="J2" s="83"/>
      <c r="K2" s="87">
        <f t="shared" ref="K2:K7" si="0">SUM(J2*0.45)</f>
        <v>0</v>
      </c>
      <c r="L2" s="88">
        <f t="shared" ref="L2:L7" si="1">SUM(J2*0.05*G2)</f>
        <v>0</v>
      </c>
      <c r="M2" s="86"/>
      <c r="N2" s="86"/>
      <c r="O2" s="86">
        <v>5.92</v>
      </c>
      <c r="P2" s="86"/>
      <c r="Q2" s="83" t="s">
        <v>151</v>
      </c>
    </row>
    <row r="3" spans="1:17" ht="51" x14ac:dyDescent="0.25">
      <c r="A3" s="81">
        <v>45720</v>
      </c>
      <c r="B3" s="82">
        <v>0.6875</v>
      </c>
      <c r="C3" s="83" t="s">
        <v>140</v>
      </c>
      <c r="D3" s="83" t="s">
        <v>21</v>
      </c>
      <c r="E3" s="82">
        <v>0.83333333333333337</v>
      </c>
      <c r="F3" s="84" t="s">
        <v>137</v>
      </c>
      <c r="G3" s="83"/>
      <c r="H3" s="83" t="s">
        <v>152</v>
      </c>
      <c r="I3" s="83"/>
      <c r="J3" s="83"/>
      <c r="K3" s="87">
        <f t="shared" si="0"/>
        <v>0</v>
      </c>
      <c r="L3" s="88">
        <f t="shared" si="1"/>
        <v>0</v>
      </c>
      <c r="M3" s="86"/>
      <c r="N3" s="86"/>
      <c r="O3" s="86"/>
      <c r="P3" s="86"/>
      <c r="Q3" s="83" t="s">
        <v>151</v>
      </c>
    </row>
    <row r="4" spans="1:17" ht="38.25" x14ac:dyDescent="0.25">
      <c r="A4" s="81">
        <v>45722</v>
      </c>
      <c r="B4" s="82">
        <v>0.33333333333333331</v>
      </c>
      <c r="C4" s="83" t="s">
        <v>153</v>
      </c>
      <c r="D4" s="83" t="s">
        <v>154</v>
      </c>
      <c r="E4" s="82">
        <v>0.39583333333333331</v>
      </c>
      <c r="F4" s="84" t="s">
        <v>155</v>
      </c>
      <c r="G4" s="83"/>
      <c r="H4" s="83" t="s">
        <v>156</v>
      </c>
      <c r="I4" s="83" t="s">
        <v>157</v>
      </c>
      <c r="J4" s="83"/>
      <c r="K4" s="87">
        <f t="shared" si="0"/>
        <v>0</v>
      </c>
      <c r="L4" s="88">
        <f t="shared" si="1"/>
        <v>0</v>
      </c>
      <c r="M4" s="86"/>
      <c r="N4" s="86">
        <v>5.6</v>
      </c>
      <c r="O4" s="86"/>
      <c r="P4" s="86"/>
      <c r="Q4" s="83" t="s">
        <v>158</v>
      </c>
    </row>
    <row r="5" spans="1:17" ht="127.5" x14ac:dyDescent="0.25">
      <c r="A5" s="81">
        <v>45722</v>
      </c>
      <c r="B5" s="82">
        <v>0.70833333333333337</v>
      </c>
      <c r="C5" s="83" t="s">
        <v>21</v>
      </c>
      <c r="D5" s="83" t="s">
        <v>112</v>
      </c>
      <c r="E5" s="82">
        <v>0.83333333333333337</v>
      </c>
      <c r="F5" s="84" t="s">
        <v>137</v>
      </c>
      <c r="G5" s="83"/>
      <c r="H5" s="84" t="s">
        <v>159</v>
      </c>
      <c r="I5" s="84" t="s">
        <v>160</v>
      </c>
      <c r="J5" s="83"/>
      <c r="K5" s="87">
        <f t="shared" si="0"/>
        <v>0</v>
      </c>
      <c r="L5" s="88">
        <f t="shared" si="1"/>
        <v>0</v>
      </c>
      <c r="M5" s="86"/>
      <c r="N5" s="86"/>
      <c r="O5" s="86">
        <v>25</v>
      </c>
      <c r="P5" s="86"/>
      <c r="Q5" s="83" t="s">
        <v>161</v>
      </c>
    </row>
    <row r="6" spans="1:17" ht="51" x14ac:dyDescent="0.25">
      <c r="A6" s="81">
        <v>45723</v>
      </c>
      <c r="B6" s="82"/>
      <c r="C6" s="83" t="s">
        <v>112</v>
      </c>
      <c r="D6" s="83" t="s">
        <v>162</v>
      </c>
      <c r="E6" s="82"/>
      <c r="F6" s="84" t="s">
        <v>137</v>
      </c>
      <c r="G6" s="83"/>
      <c r="H6" s="83" t="s">
        <v>163</v>
      </c>
      <c r="I6" s="83"/>
      <c r="J6" s="83"/>
      <c r="K6" s="87">
        <f t="shared" si="0"/>
        <v>0</v>
      </c>
      <c r="L6" s="88">
        <f t="shared" si="1"/>
        <v>0</v>
      </c>
      <c r="M6" s="86"/>
      <c r="N6" s="86"/>
      <c r="O6" s="86"/>
      <c r="P6" s="86"/>
      <c r="Q6" s="83" t="s">
        <v>161</v>
      </c>
    </row>
    <row r="7" spans="1:17" ht="51" x14ac:dyDescent="0.25">
      <c r="A7" s="81">
        <v>45723</v>
      </c>
      <c r="B7" s="82">
        <v>0.66666666666666663</v>
      </c>
      <c r="C7" s="83" t="s">
        <v>162</v>
      </c>
      <c r="D7" s="83" t="s">
        <v>21</v>
      </c>
      <c r="E7" s="82">
        <v>0.83333333333333337</v>
      </c>
      <c r="F7" s="84" t="s">
        <v>137</v>
      </c>
      <c r="G7" s="83"/>
      <c r="H7" s="83" t="s">
        <v>164</v>
      </c>
      <c r="I7" s="83"/>
      <c r="J7" s="83"/>
      <c r="K7" s="87">
        <f t="shared" si="0"/>
        <v>0</v>
      </c>
      <c r="L7" s="88">
        <f t="shared" si="1"/>
        <v>0</v>
      </c>
      <c r="M7" s="86"/>
      <c r="N7" s="86"/>
      <c r="O7" s="86"/>
      <c r="P7" s="86"/>
      <c r="Q7" s="83" t="s">
        <v>161</v>
      </c>
    </row>
    <row r="8" spans="1:17" x14ac:dyDescent="0.25">
      <c r="A8" s="24"/>
      <c r="B8" s="24"/>
      <c r="C8" s="24"/>
      <c r="D8" s="24"/>
      <c r="E8" s="24"/>
      <c r="F8" s="24"/>
      <c r="G8" s="24"/>
      <c r="H8" s="24"/>
      <c r="I8" s="24"/>
      <c r="J8" s="24"/>
      <c r="K8" s="25">
        <f t="shared" ref="K8:P8" si="2">SUM(K2:K7)</f>
        <v>0</v>
      </c>
      <c r="L8" s="26">
        <f t="shared" si="2"/>
        <v>0</v>
      </c>
      <c r="M8" s="26">
        <f t="shared" si="2"/>
        <v>0</v>
      </c>
      <c r="N8" s="26">
        <f t="shared" si="2"/>
        <v>5.6</v>
      </c>
      <c r="O8" s="26">
        <f t="shared" si="2"/>
        <v>30.92</v>
      </c>
      <c r="P8" s="26">
        <f t="shared" si="2"/>
        <v>0</v>
      </c>
      <c r="Q8" s="24"/>
    </row>
    <row r="9" spans="1:17" x14ac:dyDescent="0.25">
      <c r="A9" s="195"/>
      <c r="B9" s="196"/>
      <c r="C9" s="24"/>
      <c r="D9" s="24"/>
      <c r="E9" s="24"/>
      <c r="F9" s="24"/>
      <c r="G9" s="24"/>
      <c r="H9" s="24"/>
      <c r="I9" s="24"/>
      <c r="J9" s="24"/>
      <c r="K9" s="24"/>
      <c r="L9" s="24"/>
      <c r="M9" s="27"/>
      <c r="N9" s="197" t="s">
        <v>165</v>
      </c>
      <c r="O9" s="198"/>
      <c r="P9" s="28">
        <f>SUM(K8:P8)</f>
        <v>36.520000000000003</v>
      </c>
      <c r="Q9" s="24"/>
    </row>
  </sheetData>
  <mergeCells count="2">
    <mergeCell ref="A9:B9"/>
    <mergeCell ref="N9:O9"/>
  </mergeCells>
  <conditionalFormatting sqref="K2:L7">
    <cfRule type="cellIs" dxfId="19" priority="1" operator="equal">
      <formula>0</formula>
    </cfRule>
  </conditionalFormatting>
  <conditionalFormatting sqref="M2:M7">
    <cfRule type="cellIs" dxfId="18" priority="2" operator="equal">
      <formula>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04AAF-8911-4AA2-8D93-36EFE530DB00}">
  <dimension ref="A1:Q14"/>
  <sheetViews>
    <sheetView topLeftCell="A4" workbookViewId="0">
      <selection activeCell="M7" sqref="M7:Q8"/>
    </sheetView>
  </sheetViews>
  <sheetFormatPr defaultRowHeight="15" x14ac:dyDescent="0.25"/>
  <cols>
    <col min="1" max="1" width="10.140625" bestFit="1" customWidth="1"/>
    <col min="2" max="2" width="14.85546875" customWidth="1"/>
    <col min="5" max="5" width="9.28515625" bestFit="1" customWidth="1"/>
    <col min="7" max="7" width="21.5703125" customWidth="1"/>
    <col min="8" max="8" width="30" customWidth="1"/>
    <col min="9" max="9" width="21.140625" customWidth="1"/>
    <col min="10" max="10" width="16.28515625" customWidth="1"/>
    <col min="11" max="11" width="9.28515625" bestFit="1" customWidth="1"/>
    <col min="12" max="12" width="15.140625" customWidth="1"/>
    <col min="13" max="13" width="13.5703125" customWidth="1"/>
    <col min="14" max="16" width="9.28515625" bestFit="1" customWidth="1"/>
    <col min="17" max="17" width="19.42578125" customWidth="1"/>
  </cols>
  <sheetData>
    <row r="1" spans="1:17" ht="76.5" x14ac:dyDescent="0.25">
      <c r="A1" s="74" t="s">
        <v>2</v>
      </c>
      <c r="B1" s="80" t="s">
        <v>183</v>
      </c>
      <c r="C1" s="80" t="s">
        <v>143</v>
      </c>
      <c r="D1" s="80" t="s">
        <v>144</v>
      </c>
      <c r="E1" s="80" t="s">
        <v>184</v>
      </c>
      <c r="F1" s="80" t="s">
        <v>10</v>
      </c>
      <c r="G1" s="80" t="s">
        <v>185</v>
      </c>
      <c r="H1" s="80" t="s">
        <v>145</v>
      </c>
      <c r="I1" s="80" t="s">
        <v>186</v>
      </c>
      <c r="J1" s="80" t="s">
        <v>187</v>
      </c>
      <c r="K1" s="80" t="s">
        <v>146</v>
      </c>
      <c r="L1" s="80" t="s">
        <v>188</v>
      </c>
      <c r="M1" s="80" t="s">
        <v>147</v>
      </c>
      <c r="N1" s="80" t="s">
        <v>148</v>
      </c>
      <c r="O1" s="80" t="s">
        <v>149</v>
      </c>
      <c r="P1" s="80" t="s">
        <v>150</v>
      </c>
      <c r="Q1" s="80" t="s">
        <v>17</v>
      </c>
    </row>
    <row r="2" spans="1:17" ht="51" x14ac:dyDescent="0.25">
      <c r="A2" s="81">
        <v>45778</v>
      </c>
      <c r="B2" s="82">
        <v>0.75</v>
      </c>
      <c r="C2" s="82" t="s">
        <v>21</v>
      </c>
      <c r="D2" s="82" t="s">
        <v>86</v>
      </c>
      <c r="E2" s="82">
        <v>0.875</v>
      </c>
      <c r="F2" s="84" t="s">
        <v>137</v>
      </c>
      <c r="G2" s="82"/>
      <c r="H2" s="83" t="s">
        <v>166</v>
      </c>
      <c r="I2" s="83" t="s">
        <v>167</v>
      </c>
      <c r="J2" s="83"/>
      <c r="K2" s="87">
        <f>SUM(J2*0.45)</f>
        <v>0</v>
      </c>
      <c r="L2" s="88">
        <f t="shared" ref="L2:L10" si="0">SUM(J2*0.05*G2)</f>
        <v>0</v>
      </c>
      <c r="M2" s="86"/>
      <c r="N2" s="86"/>
      <c r="O2" s="86">
        <v>25</v>
      </c>
      <c r="P2" s="86"/>
      <c r="Q2" s="83" t="s">
        <v>168</v>
      </c>
    </row>
    <row r="3" spans="1:17" ht="51" x14ac:dyDescent="0.25">
      <c r="A3" s="81">
        <v>45779</v>
      </c>
      <c r="B3" s="82">
        <v>0.29166666666666669</v>
      </c>
      <c r="C3" s="83" t="s">
        <v>86</v>
      </c>
      <c r="D3" s="83" t="s">
        <v>169</v>
      </c>
      <c r="E3" s="82">
        <v>0.8125</v>
      </c>
      <c r="F3" s="84" t="s">
        <v>137</v>
      </c>
      <c r="G3" s="82"/>
      <c r="H3" s="83" t="s">
        <v>170</v>
      </c>
      <c r="I3" s="83"/>
      <c r="J3" s="83"/>
      <c r="K3" s="87">
        <f t="shared" ref="K3:K10" si="1">SUM(J3*0.45)</f>
        <v>0</v>
      </c>
      <c r="L3" s="88">
        <f t="shared" si="0"/>
        <v>0</v>
      </c>
      <c r="M3" s="86"/>
      <c r="N3" s="86"/>
      <c r="O3" s="86"/>
      <c r="P3" s="86"/>
      <c r="Q3" s="83" t="s">
        <v>168</v>
      </c>
    </row>
    <row r="4" spans="1:17" ht="51" x14ac:dyDescent="0.25">
      <c r="A4" s="81">
        <v>45784</v>
      </c>
      <c r="B4" s="82">
        <v>0.33333333333333331</v>
      </c>
      <c r="C4" s="83" t="s">
        <v>21</v>
      </c>
      <c r="D4" s="83" t="s">
        <v>26</v>
      </c>
      <c r="E4" s="82">
        <v>0.54166666666666663</v>
      </c>
      <c r="F4" s="84" t="s">
        <v>137</v>
      </c>
      <c r="G4" s="82"/>
      <c r="H4" s="83" t="s">
        <v>171</v>
      </c>
      <c r="I4" s="83"/>
      <c r="J4" s="83"/>
      <c r="K4" s="87">
        <f t="shared" si="1"/>
        <v>0</v>
      </c>
      <c r="L4" s="88">
        <f t="shared" si="0"/>
        <v>0</v>
      </c>
      <c r="M4" s="86"/>
      <c r="N4" s="86"/>
      <c r="O4" s="86"/>
      <c r="P4" s="86"/>
      <c r="Q4" s="83" t="s">
        <v>172</v>
      </c>
    </row>
    <row r="5" spans="1:17" x14ac:dyDescent="0.25">
      <c r="A5" s="81">
        <v>45785</v>
      </c>
      <c r="B5" s="82"/>
      <c r="C5" s="83"/>
      <c r="D5" s="83"/>
      <c r="E5" s="82"/>
      <c r="F5" s="84"/>
      <c r="G5" s="82"/>
      <c r="H5" s="83" t="s">
        <v>173</v>
      </c>
      <c r="I5" s="83" t="s">
        <v>174</v>
      </c>
      <c r="J5" s="83"/>
      <c r="K5" s="87"/>
      <c r="L5" s="88"/>
      <c r="M5" s="86"/>
      <c r="N5" s="86"/>
      <c r="O5" s="86">
        <v>20.75</v>
      </c>
      <c r="P5" s="86"/>
      <c r="Q5" s="83" t="s">
        <v>172</v>
      </c>
    </row>
    <row r="6" spans="1:17" ht="51" x14ac:dyDescent="0.25">
      <c r="A6" s="81">
        <v>45786</v>
      </c>
      <c r="B6" s="82">
        <v>0.54166666666666663</v>
      </c>
      <c r="C6" s="83" t="s">
        <v>26</v>
      </c>
      <c r="D6" s="83" t="s">
        <v>21</v>
      </c>
      <c r="E6" s="82">
        <v>0.73958333333333337</v>
      </c>
      <c r="F6" s="84" t="s">
        <v>175</v>
      </c>
      <c r="G6" s="82"/>
      <c r="H6" s="83" t="s">
        <v>176</v>
      </c>
      <c r="I6" s="83"/>
      <c r="J6" s="83"/>
      <c r="K6" s="87">
        <f t="shared" si="1"/>
        <v>0</v>
      </c>
      <c r="L6" s="88">
        <f t="shared" si="0"/>
        <v>0</v>
      </c>
      <c r="M6" s="86"/>
      <c r="N6" s="86">
        <v>17.8</v>
      </c>
      <c r="O6" s="86"/>
      <c r="P6" s="86"/>
      <c r="Q6" s="83" t="s">
        <v>177</v>
      </c>
    </row>
    <row r="7" spans="1:17" x14ac:dyDescent="0.25">
      <c r="A7" s="94">
        <v>45798</v>
      </c>
      <c r="B7" s="95">
        <v>0.39583333333333331</v>
      </c>
      <c r="C7" s="95" t="s">
        <v>21</v>
      </c>
      <c r="D7" s="95" t="s">
        <v>195</v>
      </c>
      <c r="E7" s="95">
        <v>0.75</v>
      </c>
      <c r="F7" s="84"/>
      <c r="G7" s="96" t="s">
        <v>30</v>
      </c>
      <c r="H7" s="97" t="s">
        <v>196</v>
      </c>
      <c r="I7" s="83"/>
      <c r="J7" s="83"/>
      <c r="K7" s="87"/>
      <c r="L7" s="88"/>
      <c r="M7" s="100">
        <v>29.42</v>
      </c>
      <c r="N7" s="100">
        <v>8.73</v>
      </c>
      <c r="O7" s="100">
        <v>4.25</v>
      </c>
      <c r="P7" s="100"/>
      <c r="Q7" s="97" t="s">
        <v>197</v>
      </c>
    </row>
    <row r="8" spans="1:17" x14ac:dyDescent="0.25">
      <c r="A8" s="94">
        <v>45799</v>
      </c>
      <c r="B8" s="95">
        <v>0.32291666666666669</v>
      </c>
      <c r="C8" s="97" t="s">
        <v>198</v>
      </c>
      <c r="D8" s="97" t="s">
        <v>199</v>
      </c>
      <c r="E8" s="95">
        <v>0.70833333333333337</v>
      </c>
      <c r="F8" s="84"/>
      <c r="G8" s="96" t="s">
        <v>155</v>
      </c>
      <c r="H8" s="97" t="s">
        <v>200</v>
      </c>
      <c r="I8" s="83"/>
      <c r="J8" s="83"/>
      <c r="K8" s="87"/>
      <c r="L8" s="88"/>
      <c r="M8" s="100"/>
      <c r="N8" s="100">
        <v>8.9</v>
      </c>
      <c r="O8" s="100"/>
      <c r="P8" s="100"/>
      <c r="Q8" s="97" t="s">
        <v>201</v>
      </c>
    </row>
    <row r="9" spans="1:17" ht="51" x14ac:dyDescent="0.25">
      <c r="A9" s="81">
        <v>45789</v>
      </c>
      <c r="B9" s="82">
        <v>0.70833333333333337</v>
      </c>
      <c r="C9" s="83" t="s">
        <v>21</v>
      </c>
      <c r="D9" s="83" t="s">
        <v>178</v>
      </c>
      <c r="E9" s="82">
        <v>0.89583333333333337</v>
      </c>
      <c r="F9" s="84" t="s">
        <v>137</v>
      </c>
      <c r="G9" s="83"/>
      <c r="H9" s="83" t="s">
        <v>179</v>
      </c>
      <c r="I9" s="83" t="s">
        <v>180</v>
      </c>
      <c r="J9" s="83"/>
      <c r="K9" s="87">
        <f t="shared" si="1"/>
        <v>0</v>
      </c>
      <c r="L9" s="88">
        <f t="shared" si="0"/>
        <v>0</v>
      </c>
      <c r="M9" s="86"/>
      <c r="N9" s="86"/>
      <c r="O9" s="86">
        <v>25</v>
      </c>
      <c r="P9" s="86"/>
      <c r="Q9" s="83" t="s">
        <v>181</v>
      </c>
    </row>
    <row r="10" spans="1:17" ht="51" x14ac:dyDescent="0.25">
      <c r="A10" s="81">
        <v>45790</v>
      </c>
      <c r="B10" s="82">
        <v>0.58333333333333337</v>
      </c>
      <c r="C10" s="83" t="s">
        <v>178</v>
      </c>
      <c r="D10" s="83" t="s">
        <v>21</v>
      </c>
      <c r="E10" s="82">
        <v>0.72916666666666663</v>
      </c>
      <c r="F10" s="84" t="s">
        <v>137</v>
      </c>
      <c r="G10" s="83"/>
      <c r="H10" s="83" t="s">
        <v>182</v>
      </c>
      <c r="I10" s="83"/>
      <c r="J10" s="83"/>
      <c r="K10" s="87">
        <f t="shared" si="1"/>
        <v>0</v>
      </c>
      <c r="L10" s="88">
        <f t="shared" si="0"/>
        <v>0</v>
      </c>
      <c r="M10" s="86"/>
      <c r="N10" s="86"/>
      <c r="O10" s="86"/>
      <c r="P10" s="86"/>
      <c r="Q10" s="83" t="s">
        <v>181</v>
      </c>
    </row>
    <row r="11" spans="1:17" x14ac:dyDescent="0.25">
      <c r="A11" s="90"/>
      <c r="B11" s="91"/>
      <c r="C11" s="92"/>
      <c r="D11" s="92"/>
      <c r="E11" s="91"/>
      <c r="F11" s="93"/>
      <c r="G11" s="92"/>
      <c r="H11" s="92"/>
      <c r="I11" s="92"/>
      <c r="J11" s="92"/>
      <c r="K11" s="87"/>
      <c r="L11" s="88"/>
      <c r="M11" s="86"/>
      <c r="N11" s="86"/>
      <c r="O11" s="86"/>
      <c r="P11" s="86"/>
      <c r="Q11" s="92"/>
    </row>
    <row r="12" spans="1:17" x14ac:dyDescent="0.25">
      <c r="A12" s="90"/>
      <c r="B12" s="91"/>
      <c r="C12" s="92"/>
      <c r="D12" s="92"/>
      <c r="E12" s="91"/>
      <c r="F12" s="93"/>
      <c r="G12" s="92"/>
      <c r="H12" s="92"/>
      <c r="I12" s="92"/>
      <c r="J12" s="92"/>
      <c r="K12" s="87"/>
      <c r="L12" s="88"/>
      <c r="M12" s="86"/>
      <c r="N12" s="86"/>
      <c r="O12" s="86"/>
      <c r="P12" s="86"/>
      <c r="Q12" s="92"/>
    </row>
    <row r="13" spans="1:17" x14ac:dyDescent="0.25">
      <c r="A13" s="24"/>
      <c r="B13" s="24"/>
      <c r="C13" s="24"/>
      <c r="D13" s="24"/>
      <c r="E13" s="24"/>
      <c r="F13" s="24"/>
      <c r="G13" s="24"/>
      <c r="H13" s="24"/>
      <c r="I13" s="24"/>
      <c r="J13" s="24"/>
      <c r="K13" s="25">
        <f t="shared" ref="K13:P13" si="2">SUM(K2:K10)</f>
        <v>0</v>
      </c>
      <c r="L13" s="26">
        <f t="shared" si="2"/>
        <v>0</v>
      </c>
      <c r="M13" s="26">
        <f t="shared" si="2"/>
        <v>29.42</v>
      </c>
      <c r="N13" s="26">
        <f t="shared" si="2"/>
        <v>35.43</v>
      </c>
      <c r="O13" s="26">
        <f t="shared" si="2"/>
        <v>75</v>
      </c>
      <c r="P13" s="26">
        <f t="shared" si="2"/>
        <v>0</v>
      </c>
      <c r="Q13" s="24"/>
    </row>
    <row r="14" spans="1:17" x14ac:dyDescent="0.25">
      <c r="A14" s="195"/>
      <c r="B14" s="196"/>
      <c r="C14" s="24"/>
      <c r="D14" s="24"/>
      <c r="E14" s="24"/>
      <c r="F14" s="24"/>
      <c r="G14" s="24"/>
      <c r="H14" s="24"/>
      <c r="I14" s="24"/>
      <c r="J14" s="24"/>
      <c r="K14" s="24"/>
      <c r="L14" s="24"/>
      <c r="M14" s="27"/>
      <c r="N14" s="197" t="s">
        <v>165</v>
      </c>
      <c r="O14" s="198"/>
      <c r="P14" s="28">
        <f>SUM(K13:P13)</f>
        <v>139.85</v>
      </c>
      <c r="Q14" s="24"/>
    </row>
  </sheetData>
  <mergeCells count="2">
    <mergeCell ref="A14:B14"/>
    <mergeCell ref="N14:O14"/>
  </mergeCells>
  <conditionalFormatting sqref="K2:L12">
    <cfRule type="cellIs" dxfId="17" priority="2" operator="equal">
      <formula>0</formula>
    </cfRule>
  </conditionalFormatting>
  <conditionalFormatting sqref="M2:M12">
    <cfRule type="cellIs" dxfId="16" priority="1" operator="equal">
      <formula>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74F17-A458-4634-8CBD-826934C14572}">
  <sheetPr>
    <tabColor theme="9" tint="0.79998168889431442"/>
    <pageSetUpPr fitToPage="1"/>
  </sheetPr>
  <dimension ref="A1:Q54"/>
  <sheetViews>
    <sheetView showGridLines="0" topLeftCell="H1" zoomScaleNormal="100" workbookViewId="0">
      <pane ySplit="1" topLeftCell="A7" activePane="bottomLeft" state="frozen"/>
      <selection pane="bottomLeft" activeCell="N12" sqref="N12:Q15"/>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2.8554687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45.5703125" style="10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45810</v>
      </c>
      <c r="B2" s="95">
        <v>0.1875</v>
      </c>
      <c r="C2" s="95" t="s">
        <v>21</v>
      </c>
      <c r="D2" s="95" t="s">
        <v>226</v>
      </c>
      <c r="E2" s="95">
        <v>0.26041666666666669</v>
      </c>
      <c r="F2" s="96" t="s">
        <v>225</v>
      </c>
      <c r="G2" s="97">
        <v>1</v>
      </c>
      <c r="H2" s="97" t="s">
        <v>242</v>
      </c>
      <c r="I2" s="97"/>
      <c r="J2" s="97"/>
      <c r="K2" s="98">
        <f>SUM(J2*0.45)</f>
        <v>0</v>
      </c>
      <c r="L2" s="99">
        <f>SUM(J2*0.05*G2)</f>
        <v>0</v>
      </c>
      <c r="M2" s="100"/>
      <c r="N2" s="100">
        <v>116</v>
      </c>
      <c r="O2" s="100"/>
      <c r="P2" s="100"/>
      <c r="Q2" s="97" t="s">
        <v>223</v>
      </c>
    </row>
    <row r="3" spans="1:17" ht="14.45" customHeight="1" x14ac:dyDescent="0.25">
      <c r="A3" s="94">
        <v>45810</v>
      </c>
      <c r="B3" s="95">
        <v>0.26041666666666669</v>
      </c>
      <c r="C3" s="95" t="s">
        <v>226</v>
      </c>
      <c r="D3" s="97" t="s">
        <v>229</v>
      </c>
      <c r="E3" s="95">
        <v>0.5</v>
      </c>
      <c r="F3" s="96" t="s">
        <v>228</v>
      </c>
      <c r="G3" s="97"/>
      <c r="H3" s="97" t="s">
        <v>241</v>
      </c>
      <c r="I3" s="97"/>
      <c r="J3" s="97"/>
      <c r="K3" s="98"/>
      <c r="L3" s="99"/>
      <c r="M3" s="100"/>
      <c r="N3" s="100"/>
      <c r="O3" s="100"/>
      <c r="P3" s="100"/>
      <c r="Q3" s="97" t="s">
        <v>223</v>
      </c>
    </row>
    <row r="4" spans="1:17" ht="30" x14ac:dyDescent="0.25">
      <c r="A4" s="94">
        <v>45810</v>
      </c>
      <c r="B4" s="95">
        <v>0.5</v>
      </c>
      <c r="C4" s="97" t="s">
        <v>229</v>
      </c>
      <c r="D4" s="96" t="s">
        <v>239</v>
      </c>
      <c r="E4" s="95"/>
      <c r="F4" s="96" t="s">
        <v>231</v>
      </c>
      <c r="G4" s="97"/>
      <c r="H4" s="96" t="s">
        <v>240</v>
      </c>
      <c r="J4" s="97"/>
      <c r="K4" s="98">
        <f>SUM(J4*0.45)</f>
        <v>0</v>
      </c>
      <c r="L4" s="99">
        <f>SUM(J4*0.05*G4)</f>
        <v>0</v>
      </c>
      <c r="M4" s="100"/>
      <c r="N4" s="100">
        <v>12.56</v>
      </c>
      <c r="O4" s="100"/>
      <c r="P4" s="100"/>
      <c r="Q4" s="97" t="s">
        <v>223</v>
      </c>
    </row>
    <row r="5" spans="1:17" ht="30" x14ac:dyDescent="0.25">
      <c r="A5" s="94">
        <v>45810</v>
      </c>
      <c r="B5" s="95"/>
      <c r="C5" s="96" t="s">
        <v>239</v>
      </c>
      <c r="D5" s="96" t="s">
        <v>234</v>
      </c>
      <c r="E5" s="95">
        <v>0.99930555555555556</v>
      </c>
      <c r="F5" s="96" t="s">
        <v>238</v>
      </c>
      <c r="G5" s="97"/>
      <c r="H5" s="96" t="s">
        <v>70</v>
      </c>
      <c r="I5" s="96" t="s">
        <v>235</v>
      </c>
      <c r="J5" s="97"/>
      <c r="K5" s="98"/>
      <c r="L5" s="99"/>
      <c r="M5" s="100"/>
      <c r="N5" s="100"/>
      <c r="O5" s="100">
        <v>25</v>
      </c>
      <c r="P5" s="100"/>
      <c r="Q5" s="97" t="s">
        <v>223</v>
      </c>
    </row>
    <row r="6" spans="1:17" ht="30" x14ac:dyDescent="0.25">
      <c r="A6" s="94">
        <v>45811</v>
      </c>
      <c r="B6" s="95">
        <v>0.29166666666666669</v>
      </c>
      <c r="C6" s="96" t="s">
        <v>234</v>
      </c>
      <c r="D6" s="96" t="s">
        <v>232</v>
      </c>
      <c r="E6" s="95"/>
      <c r="F6" s="96" t="s">
        <v>225</v>
      </c>
      <c r="G6" s="97">
        <v>2</v>
      </c>
      <c r="H6" s="96" t="s">
        <v>237</v>
      </c>
      <c r="I6" s="96"/>
      <c r="J6" s="97"/>
      <c r="K6" s="98">
        <f>SUM(J6*0.45)</f>
        <v>0</v>
      </c>
      <c r="L6" s="99">
        <f>SUM(J6*0.05*G6)</f>
        <v>0</v>
      </c>
      <c r="M6" s="100"/>
      <c r="N6" s="100"/>
      <c r="O6" s="100"/>
      <c r="P6" s="100"/>
      <c r="Q6" s="97" t="s">
        <v>223</v>
      </c>
    </row>
    <row r="7" spans="1:17" ht="30" x14ac:dyDescent="0.25">
      <c r="A7" s="94">
        <v>45811</v>
      </c>
      <c r="B7" s="95"/>
      <c r="C7" s="96" t="s">
        <v>232</v>
      </c>
      <c r="D7" s="96" t="s">
        <v>234</v>
      </c>
      <c r="E7" s="95">
        <v>0.99930555555555556</v>
      </c>
      <c r="F7" s="96" t="s">
        <v>225</v>
      </c>
      <c r="G7" s="97">
        <v>2</v>
      </c>
      <c r="H7" s="96" t="s">
        <v>236</v>
      </c>
      <c r="I7" s="96" t="s">
        <v>235</v>
      </c>
      <c r="J7" s="97"/>
      <c r="K7" s="98"/>
      <c r="L7" s="99"/>
      <c r="M7" s="100"/>
      <c r="N7" s="100">
        <v>8.33</v>
      </c>
      <c r="O7" s="100">
        <v>25</v>
      </c>
      <c r="P7" s="100"/>
      <c r="Q7" s="97" t="s">
        <v>223</v>
      </c>
    </row>
    <row r="8" spans="1:17" ht="30" x14ac:dyDescent="0.25">
      <c r="A8" s="94">
        <v>45812</v>
      </c>
      <c r="B8" s="95">
        <v>0.33333333333333331</v>
      </c>
      <c r="C8" s="96" t="s">
        <v>234</v>
      </c>
      <c r="D8" s="170" t="s">
        <v>232</v>
      </c>
      <c r="E8" s="95">
        <v>0.375</v>
      </c>
      <c r="F8" s="96" t="s">
        <v>225</v>
      </c>
      <c r="G8" s="97">
        <v>2</v>
      </c>
      <c r="H8" s="97" t="s">
        <v>233</v>
      </c>
      <c r="J8" s="97"/>
      <c r="K8" s="98">
        <f>SUM(J8*0.45)</f>
        <v>0</v>
      </c>
      <c r="L8" s="99">
        <f>SUM(J8*0.05*G8)</f>
        <v>0</v>
      </c>
      <c r="M8" s="100"/>
      <c r="N8" s="100">
        <v>19.579999999999998</v>
      </c>
      <c r="O8" s="100"/>
      <c r="P8" s="100"/>
      <c r="Q8" s="97" t="s">
        <v>223</v>
      </c>
    </row>
    <row r="9" spans="1:17" ht="30" x14ac:dyDescent="0.25">
      <c r="A9" s="94">
        <v>45812</v>
      </c>
      <c r="B9" s="95">
        <v>0.54166666666666663</v>
      </c>
      <c r="C9" s="170" t="s">
        <v>232</v>
      </c>
      <c r="D9" s="97" t="s">
        <v>229</v>
      </c>
      <c r="E9" s="95">
        <v>0.58333333333333337</v>
      </c>
      <c r="F9" s="96" t="s">
        <v>231</v>
      </c>
      <c r="G9" s="97"/>
      <c r="H9" s="97" t="s">
        <v>230</v>
      </c>
      <c r="I9" s="97"/>
      <c r="J9" s="97"/>
      <c r="K9" s="98">
        <f>SUM(J9*0.45)</f>
        <v>0</v>
      </c>
      <c r="L9" s="99">
        <f>SUM(J9*0.05*G9)</f>
        <v>0</v>
      </c>
      <c r="M9" s="100"/>
      <c r="N9" s="100">
        <v>4.34</v>
      </c>
      <c r="O9" s="100"/>
      <c r="P9" s="100"/>
      <c r="Q9" s="97" t="s">
        <v>223</v>
      </c>
    </row>
    <row r="10" spans="1:17" ht="14.45" customHeight="1" x14ac:dyDescent="0.25">
      <c r="A10" s="94">
        <v>45812</v>
      </c>
      <c r="B10" s="95"/>
      <c r="C10" s="97" t="s">
        <v>229</v>
      </c>
      <c r="D10" s="97" t="s">
        <v>226</v>
      </c>
      <c r="E10" s="95"/>
      <c r="F10" s="96" t="s">
        <v>228</v>
      </c>
      <c r="G10" s="97"/>
      <c r="H10" s="97" t="s">
        <v>227</v>
      </c>
      <c r="I10" s="97"/>
      <c r="J10" s="97"/>
      <c r="K10" s="98"/>
      <c r="L10" s="99"/>
      <c r="M10" s="100"/>
      <c r="N10" s="100"/>
      <c r="O10" s="100"/>
      <c r="P10" s="100"/>
      <c r="Q10" s="97" t="s">
        <v>223</v>
      </c>
    </row>
    <row r="11" spans="1:17" x14ac:dyDescent="0.25">
      <c r="A11" s="94">
        <v>45812</v>
      </c>
      <c r="B11" s="95">
        <v>0.75</v>
      </c>
      <c r="C11" s="97" t="s">
        <v>226</v>
      </c>
      <c r="D11" s="97" t="s">
        <v>21</v>
      </c>
      <c r="E11" s="95">
        <v>0.85416666666666663</v>
      </c>
      <c r="F11" s="96" t="s">
        <v>225</v>
      </c>
      <c r="G11" s="97">
        <v>1</v>
      </c>
      <c r="H11" s="97" t="s">
        <v>224</v>
      </c>
      <c r="I11" s="97"/>
      <c r="J11" s="97"/>
      <c r="K11" s="98">
        <f t="shared" ref="K11:K26" si="0">SUM(J11*0.45)</f>
        <v>0</v>
      </c>
      <c r="L11" s="99">
        <f t="shared" ref="L11:L26" si="1">SUM(J11*0.05*G11)</f>
        <v>0</v>
      </c>
      <c r="M11" s="100"/>
      <c r="N11" s="100">
        <v>116</v>
      </c>
      <c r="O11" s="100">
        <v>13.55</v>
      </c>
      <c r="P11" s="100"/>
      <c r="Q11" s="97" t="s">
        <v>223</v>
      </c>
    </row>
    <row r="12" spans="1:17" ht="30" x14ac:dyDescent="0.25">
      <c r="A12" s="94">
        <v>45817</v>
      </c>
      <c r="B12" s="97">
        <v>0.54166666666666663</v>
      </c>
      <c r="C12" s="97" t="s">
        <v>21</v>
      </c>
      <c r="D12" s="97" t="s">
        <v>249</v>
      </c>
      <c r="E12" s="97">
        <v>0</v>
      </c>
      <c r="F12" s="96" t="s">
        <v>137</v>
      </c>
      <c r="G12" s="97"/>
      <c r="H12" s="97" t="s">
        <v>251</v>
      </c>
      <c r="I12" s="97" t="s">
        <v>252</v>
      </c>
      <c r="J12" s="97"/>
      <c r="K12" s="98">
        <f t="shared" si="0"/>
        <v>0</v>
      </c>
      <c r="L12" s="99">
        <f t="shared" si="1"/>
        <v>0</v>
      </c>
      <c r="M12" s="100"/>
      <c r="N12" s="100">
        <v>6</v>
      </c>
      <c r="O12" s="100">
        <v>25</v>
      </c>
      <c r="P12" s="100"/>
      <c r="Q12" s="97" t="s">
        <v>256</v>
      </c>
    </row>
    <row r="13" spans="1:17" ht="30" x14ac:dyDescent="0.25">
      <c r="A13" s="94">
        <v>45818</v>
      </c>
      <c r="B13" s="97">
        <v>0.72916666666666663</v>
      </c>
      <c r="C13" s="97" t="s">
        <v>249</v>
      </c>
      <c r="D13" s="97" t="s">
        <v>21</v>
      </c>
      <c r="E13" s="97">
        <v>0.95833333333333337</v>
      </c>
      <c r="F13" s="96" t="s">
        <v>137</v>
      </c>
      <c r="G13" s="97"/>
      <c r="H13" s="97" t="s">
        <v>253</v>
      </c>
      <c r="I13" s="97"/>
      <c r="J13" s="97"/>
      <c r="K13" s="98">
        <f t="shared" si="0"/>
        <v>0</v>
      </c>
      <c r="L13" s="99">
        <f t="shared" si="1"/>
        <v>0</v>
      </c>
      <c r="M13" s="100"/>
      <c r="N13" s="100"/>
      <c r="O13" s="100">
        <v>4.25</v>
      </c>
      <c r="P13" s="100"/>
      <c r="Q13" s="97" t="s">
        <v>256</v>
      </c>
    </row>
    <row r="14" spans="1:17" x14ac:dyDescent="0.25">
      <c r="A14" s="94">
        <v>45831</v>
      </c>
      <c r="B14" s="97">
        <v>0.54166666666666663</v>
      </c>
      <c r="C14" s="97" t="s">
        <v>189</v>
      </c>
      <c r="D14" s="97" t="s">
        <v>250</v>
      </c>
      <c r="E14" s="97">
        <v>0.75</v>
      </c>
      <c r="F14" s="96" t="s">
        <v>155</v>
      </c>
      <c r="G14" s="97"/>
      <c r="H14" s="97" t="s">
        <v>254</v>
      </c>
      <c r="I14" s="97"/>
      <c r="J14" s="97"/>
      <c r="K14" s="98">
        <f t="shared" si="0"/>
        <v>0</v>
      </c>
      <c r="L14" s="99">
        <f t="shared" si="1"/>
        <v>0</v>
      </c>
      <c r="M14" s="100"/>
      <c r="N14" s="100">
        <v>8.6</v>
      </c>
      <c r="O14" s="100"/>
      <c r="P14" s="100"/>
      <c r="Q14" s="97" t="s">
        <v>257</v>
      </c>
    </row>
    <row r="15" spans="1:17" x14ac:dyDescent="0.25">
      <c r="A15" s="94">
        <v>45832</v>
      </c>
      <c r="B15" s="97"/>
      <c r="C15" s="97"/>
      <c r="D15" s="97"/>
      <c r="E15" s="97"/>
      <c r="F15" s="96"/>
      <c r="G15" s="97"/>
      <c r="H15" s="97" t="s">
        <v>255</v>
      </c>
      <c r="I15" s="97"/>
      <c r="J15" s="97"/>
      <c r="K15" s="98">
        <f t="shared" si="0"/>
        <v>0</v>
      </c>
      <c r="L15" s="99">
        <f t="shared" si="1"/>
        <v>0</v>
      </c>
      <c r="M15" s="100"/>
      <c r="N15" s="100"/>
      <c r="O15" s="100"/>
      <c r="P15" s="100">
        <v>183.9</v>
      </c>
      <c r="Q15" s="97" t="s">
        <v>258</v>
      </c>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I27" s="169"/>
      <c r="J27" s="168"/>
      <c r="K27" s="167">
        <f>SUM(K2:K26,M28)</f>
        <v>0</v>
      </c>
      <c r="L27" s="166">
        <f>SUM(L2:L26)</f>
        <v>0</v>
      </c>
      <c r="M27" s="166">
        <f>SUM(M2:M26)</f>
        <v>0</v>
      </c>
      <c r="N27" s="166">
        <f>SUM(N2:N26)</f>
        <v>291.41000000000008</v>
      </c>
      <c r="O27" s="166">
        <f>SUM(O2:O26)</f>
        <v>92.8</v>
      </c>
      <c r="P27" s="166">
        <f>SUM(P2:P26)</f>
        <v>183.9</v>
      </c>
    </row>
    <row r="28" spans="1:17" x14ac:dyDescent="0.25">
      <c r="A28" s="214" t="s">
        <v>222</v>
      </c>
      <c r="B28" s="215"/>
      <c r="C28" s="165"/>
      <c r="D28" s="121"/>
      <c r="E28" s="121"/>
      <c r="F28" s="121"/>
      <c r="G28" s="121"/>
      <c r="K28" s="206" t="s">
        <v>221</v>
      </c>
      <c r="L28" s="207"/>
      <c r="M28" s="164">
        <f>SUM(D34*0.45)</f>
        <v>0</v>
      </c>
      <c r="N28" s="199" t="s">
        <v>207</v>
      </c>
      <c r="O28" s="200"/>
      <c r="P28" s="163">
        <f>SUM(K27:P27)</f>
        <v>568.11000000000013</v>
      </c>
    </row>
    <row r="29" spans="1:17" ht="14.45" customHeight="1" x14ac:dyDescent="0.25">
      <c r="A29" s="208" t="s">
        <v>220</v>
      </c>
      <c r="B29" s="209"/>
      <c r="C29" s="209"/>
      <c r="D29" s="209"/>
      <c r="E29" s="209"/>
      <c r="F29" s="209"/>
      <c r="G29" s="210"/>
      <c r="N29" s="155"/>
      <c r="O29" s="154"/>
      <c r="P29" s="153"/>
    </row>
    <row r="30" spans="1:17" x14ac:dyDescent="0.25">
      <c r="A30" s="211"/>
      <c r="B30" s="212"/>
      <c r="C30" s="212"/>
      <c r="D30" s="212"/>
      <c r="E30" s="212"/>
      <c r="F30" s="212"/>
      <c r="G30" s="213"/>
      <c r="N30" s="155"/>
      <c r="O30" s="154"/>
      <c r="P30" s="153"/>
    </row>
    <row r="31" spans="1:17" ht="5.0999999999999996" customHeight="1" x14ac:dyDescent="0.25">
      <c r="A31" s="162"/>
      <c r="B31" s="160"/>
      <c r="C31" s="160"/>
      <c r="D31" s="161"/>
      <c r="E31" s="161"/>
      <c r="F31" s="160"/>
      <c r="G31" s="159"/>
      <c r="N31" s="155"/>
      <c r="O31" s="154"/>
      <c r="P31" s="153"/>
    </row>
    <row r="32" spans="1:17" x14ac:dyDescent="0.25">
      <c r="A32" s="221" t="s">
        <v>219</v>
      </c>
      <c r="B32" s="204"/>
      <c r="C32" s="204"/>
      <c r="D32" s="158"/>
      <c r="E32" s="157"/>
      <c r="F32" s="157"/>
      <c r="G32" s="156"/>
      <c r="N32" s="155"/>
      <c r="O32" s="154"/>
      <c r="P32" s="153"/>
    </row>
    <row r="33" spans="1:16" x14ac:dyDescent="0.25">
      <c r="A33" s="221" t="s">
        <v>218</v>
      </c>
      <c r="B33" s="222"/>
      <c r="C33" s="222"/>
      <c r="D33" s="158"/>
      <c r="E33" s="157"/>
      <c r="F33" s="157"/>
      <c r="G33" s="156"/>
      <c r="N33" s="155"/>
      <c r="O33" s="154"/>
      <c r="P33" s="153"/>
    </row>
    <row r="34" spans="1:16" x14ac:dyDescent="0.25">
      <c r="A34" s="223" t="s">
        <v>217</v>
      </c>
      <c r="B34" s="224"/>
      <c r="C34" s="224"/>
      <c r="D34" s="152" cm="1">
        <f t="array" ref="D34">SUM(D32:D33*-1)</f>
        <v>0</v>
      </c>
      <c r="E34" s="151"/>
      <c r="F34" s="151"/>
      <c r="G34" s="150"/>
    </row>
    <row r="37" spans="1:16" x14ac:dyDescent="0.25">
      <c r="A37" s="201" t="s">
        <v>216</v>
      </c>
      <c r="B37" s="202"/>
      <c r="C37" s="121"/>
      <c r="D37" s="121"/>
      <c r="E37" s="121"/>
      <c r="F37" s="121"/>
      <c r="G37" s="121"/>
    </row>
    <row r="38" spans="1:16" x14ac:dyDescent="0.25">
      <c r="A38" s="216" t="s">
        <v>215</v>
      </c>
      <c r="B38" s="217"/>
      <c r="C38" s="217"/>
      <c r="D38" s="217"/>
      <c r="E38" s="217"/>
      <c r="F38" s="217"/>
      <c r="G38" s="218"/>
      <c r="H38" s="149"/>
    </row>
    <row r="39" spans="1:16" ht="14.45" customHeight="1" x14ac:dyDescent="0.25">
      <c r="A39" s="203" t="s">
        <v>214</v>
      </c>
      <c r="B39" s="204"/>
      <c r="C39" s="204"/>
      <c r="D39" s="204"/>
      <c r="E39" s="204"/>
      <c r="F39" s="204"/>
      <c r="G39" s="205"/>
      <c r="H39" s="219"/>
      <c r="I39" s="148"/>
    </row>
    <row r="40" spans="1:16" x14ac:dyDescent="0.25">
      <c r="A40" s="203" t="s">
        <v>213</v>
      </c>
      <c r="B40" s="204"/>
      <c r="C40" s="204"/>
      <c r="D40" s="204"/>
      <c r="E40" s="204"/>
      <c r="F40" s="204"/>
      <c r="G40" s="205"/>
      <c r="H40" s="220"/>
      <c r="I40" s="148"/>
    </row>
    <row r="41" spans="1:16" x14ac:dyDescent="0.25">
      <c r="A41" s="203" t="s">
        <v>212</v>
      </c>
      <c r="B41" s="204"/>
      <c r="C41" s="204"/>
      <c r="D41" s="204"/>
      <c r="E41" s="204"/>
      <c r="F41" s="204"/>
      <c r="G41" s="205"/>
      <c r="H41" s="147"/>
      <c r="I41" s="146"/>
      <c r="J41" s="103"/>
    </row>
    <row r="42" spans="1:16" x14ac:dyDescent="0.25">
      <c r="A42" s="203" t="s">
        <v>211</v>
      </c>
      <c r="B42" s="204"/>
      <c r="C42" s="204"/>
      <c r="D42" s="204"/>
      <c r="E42" s="204"/>
      <c r="F42" s="204"/>
      <c r="G42" s="205"/>
      <c r="H42" s="141"/>
    </row>
    <row r="43" spans="1:16" x14ac:dyDescent="0.25">
      <c r="A43" s="203" t="s">
        <v>210</v>
      </c>
      <c r="B43" s="204"/>
      <c r="C43" s="204"/>
      <c r="D43" s="204"/>
      <c r="E43" s="204"/>
      <c r="F43" s="204"/>
      <c r="G43" s="205"/>
      <c r="H43" s="141"/>
    </row>
    <row r="44" spans="1:16" ht="5.0999999999999996" customHeight="1" x14ac:dyDescent="0.25">
      <c r="A44" s="145"/>
      <c r="B44" s="144"/>
      <c r="C44" s="144"/>
      <c r="D44" s="144"/>
      <c r="E44" s="143"/>
      <c r="F44" s="143"/>
      <c r="G44" s="142"/>
      <c r="H44" s="141"/>
    </row>
    <row r="45" spans="1:16" x14ac:dyDescent="0.25">
      <c r="A45" s="139" t="s">
        <v>0</v>
      </c>
      <c r="B45" s="138"/>
      <c r="C45" s="225" t="s">
        <v>1</v>
      </c>
      <c r="D45" s="226"/>
      <c r="E45" s="134"/>
      <c r="F45" s="134"/>
      <c r="G45" s="133"/>
      <c r="H45" s="140"/>
    </row>
    <row r="46" spans="1:16" x14ac:dyDescent="0.25">
      <c r="A46" s="139" t="s">
        <v>204</v>
      </c>
      <c r="B46" s="138"/>
      <c r="C46" s="225" t="s">
        <v>209</v>
      </c>
      <c r="D46" s="226"/>
      <c r="E46" s="134"/>
      <c r="F46" s="134"/>
      <c r="G46" s="133"/>
      <c r="H46" s="126"/>
    </row>
    <row r="47" spans="1:16" x14ac:dyDescent="0.25">
      <c r="A47" s="137" t="s">
        <v>208</v>
      </c>
      <c r="B47" s="136"/>
      <c r="C47" s="108">
        <v>45817</v>
      </c>
      <c r="D47" s="135"/>
      <c r="E47" s="134"/>
      <c r="F47" s="134"/>
      <c r="G47" s="133"/>
      <c r="H47" s="126"/>
    </row>
    <row r="48" spans="1:16" x14ac:dyDescent="0.25">
      <c r="A48" s="132" t="s">
        <v>207</v>
      </c>
      <c r="B48" s="131"/>
      <c r="C48" s="130">
        <f>SUM(P28)</f>
        <v>568.11000000000013</v>
      </c>
      <c r="D48" s="129"/>
      <c r="E48" s="128"/>
      <c r="F48" s="128"/>
      <c r="G48" s="127"/>
      <c r="H48" s="126"/>
    </row>
    <row r="49" spans="1:8" x14ac:dyDescent="0.25">
      <c r="A49" s="125"/>
      <c r="B49" s="124"/>
      <c r="C49" s="121"/>
      <c r="D49" s="121"/>
      <c r="E49" s="121"/>
      <c r="F49" s="121"/>
      <c r="G49" s="121"/>
    </row>
    <row r="50" spans="1:8" x14ac:dyDescent="0.25">
      <c r="A50" s="227" t="s">
        <v>206</v>
      </c>
      <c r="B50" s="228"/>
      <c r="C50" s="123"/>
      <c r="D50" s="122"/>
      <c r="E50" s="121"/>
      <c r="F50" s="121"/>
      <c r="G50" s="121"/>
    </row>
    <row r="51" spans="1:8" x14ac:dyDescent="0.25">
      <c r="A51" s="120" t="s">
        <v>0</v>
      </c>
      <c r="B51" s="119"/>
      <c r="C51" s="225" t="s">
        <v>205</v>
      </c>
      <c r="D51" s="226"/>
      <c r="E51" s="118"/>
      <c r="F51" s="117"/>
      <c r="G51" s="116"/>
      <c r="H51" s="104"/>
    </row>
    <row r="52" spans="1:8" x14ac:dyDescent="0.25">
      <c r="A52" s="115" t="s">
        <v>204</v>
      </c>
      <c r="B52" s="114"/>
      <c r="C52" s="225" t="s">
        <v>203</v>
      </c>
      <c r="D52" s="226"/>
      <c r="E52" s="113"/>
      <c r="F52" s="112"/>
      <c r="G52" s="111"/>
      <c r="H52" s="104"/>
    </row>
    <row r="53" spans="1:8" x14ac:dyDescent="0.25">
      <c r="A53" s="110" t="s">
        <v>202</v>
      </c>
      <c r="B53" s="109"/>
      <c r="C53" s="108">
        <v>45820</v>
      </c>
      <c r="D53" s="107"/>
      <c r="E53" s="106"/>
      <c r="F53" s="106"/>
      <c r="G53" s="105"/>
      <c r="H53" s="104"/>
    </row>
    <row r="54" spans="1:8" x14ac:dyDescent="0.25">
      <c r="A54" s="103"/>
      <c r="B54" s="102"/>
    </row>
  </sheetData>
  <sheetProtection sheet="1" objects="1" scenarios="1"/>
  <mergeCells count="20">
    <mergeCell ref="C52:D52"/>
    <mergeCell ref="A42:G42"/>
    <mergeCell ref="A43:G43"/>
    <mergeCell ref="C46:D46"/>
    <mergeCell ref="C45:D45"/>
    <mergeCell ref="A50:B50"/>
    <mergeCell ref="C51:D51"/>
    <mergeCell ref="N28:O28"/>
    <mergeCell ref="A37:B37"/>
    <mergeCell ref="A41:G41"/>
    <mergeCell ref="A40:G40"/>
    <mergeCell ref="A39:G39"/>
    <mergeCell ref="K28:L28"/>
    <mergeCell ref="A29:G30"/>
    <mergeCell ref="A28:B28"/>
    <mergeCell ref="A38:G38"/>
    <mergeCell ref="H39:H40"/>
    <mergeCell ref="A32:C32"/>
    <mergeCell ref="A33:C33"/>
    <mergeCell ref="A34:C34"/>
  </mergeCells>
  <conditionalFormatting sqref="K2:L26">
    <cfRule type="cellIs" dxfId="15" priority="1" operator="equal">
      <formula>0</formula>
    </cfRule>
  </conditionalFormatting>
  <conditionalFormatting sqref="M2:M26">
    <cfRule type="cellIs" dxfId="14" priority="2" operator="equal">
      <formula>0</formula>
    </cfRule>
  </conditionalFormatting>
  <pageMargins left="0.7" right="0.7" top="0.75" bottom="0.75" header="0.3" footer="0.3"/>
  <pageSetup paperSize="9" scale="4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AE395-EE6B-43BA-8B2C-C732472370AD}">
  <sheetPr>
    <tabColor theme="9" tint="0.79998168889431442"/>
    <pageSetUpPr fitToPage="1"/>
  </sheetPr>
  <dimension ref="A1:Q57"/>
  <sheetViews>
    <sheetView showGridLines="0" topLeftCell="H1" zoomScaleNormal="100" workbookViewId="0">
      <pane ySplit="1" topLeftCell="A8" activePane="bottomLeft" state="frozen"/>
      <selection pane="bottomLeft" activeCell="O11" sqref="O11"/>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45840</v>
      </c>
      <c r="B2" s="95">
        <v>0.375</v>
      </c>
      <c r="C2" s="95" t="s">
        <v>21</v>
      </c>
      <c r="D2" s="95" t="s">
        <v>261</v>
      </c>
      <c r="E2" s="95"/>
      <c r="F2" s="96" t="s">
        <v>238</v>
      </c>
      <c r="G2" s="97"/>
      <c r="H2" s="97" t="s">
        <v>269</v>
      </c>
      <c r="I2" s="97"/>
      <c r="J2" s="97"/>
      <c r="K2" s="98">
        <f>SUM(J2*0.45)</f>
        <v>0</v>
      </c>
      <c r="L2" s="99">
        <f>SUM(J2*0.05*G2)</f>
        <v>0</v>
      </c>
      <c r="M2" s="100"/>
      <c r="N2" s="100"/>
      <c r="O2" s="100"/>
      <c r="P2" s="100"/>
      <c r="Q2" s="97" t="s">
        <v>259</v>
      </c>
    </row>
    <row r="3" spans="1:17" ht="30" x14ac:dyDescent="0.25">
      <c r="A3" s="94">
        <v>45840</v>
      </c>
      <c r="B3" s="95"/>
      <c r="C3" s="95" t="s">
        <v>261</v>
      </c>
      <c r="D3" s="95" t="s">
        <v>263</v>
      </c>
      <c r="E3" s="95"/>
      <c r="F3" s="96" t="s">
        <v>137</v>
      </c>
      <c r="G3" s="97"/>
      <c r="H3" s="97" t="s">
        <v>268</v>
      </c>
      <c r="I3" s="97"/>
      <c r="J3" s="97"/>
      <c r="K3" s="98"/>
      <c r="L3" s="99"/>
      <c r="M3" s="100"/>
      <c r="N3" s="100"/>
      <c r="O3" s="100"/>
      <c r="P3" s="100"/>
      <c r="Q3" s="97" t="s">
        <v>259</v>
      </c>
    </row>
    <row r="4" spans="1:17" ht="30" x14ac:dyDescent="0.25">
      <c r="A4" s="94">
        <v>45840</v>
      </c>
      <c r="B4" s="95"/>
      <c r="C4" s="95" t="s">
        <v>263</v>
      </c>
      <c r="D4" s="173" t="s">
        <v>265</v>
      </c>
      <c r="E4" s="95"/>
      <c r="F4" s="96" t="s">
        <v>238</v>
      </c>
      <c r="G4" s="97"/>
      <c r="H4" s="170" t="s">
        <v>267</v>
      </c>
      <c r="I4" s="97" t="s">
        <v>266</v>
      </c>
      <c r="J4" s="97"/>
      <c r="K4" s="98"/>
      <c r="L4" s="99"/>
      <c r="M4" s="100"/>
      <c r="N4" s="100"/>
      <c r="O4" s="100">
        <v>11.45</v>
      </c>
      <c r="P4" s="100"/>
      <c r="Q4" s="97" t="s">
        <v>259</v>
      </c>
    </row>
    <row r="5" spans="1:17" x14ac:dyDescent="0.25">
      <c r="A5" s="94">
        <v>45841</v>
      </c>
      <c r="B5" s="95"/>
      <c r="C5" s="173" t="s">
        <v>265</v>
      </c>
      <c r="D5" s="97" t="s">
        <v>263</v>
      </c>
      <c r="E5" s="95"/>
      <c r="F5" s="96" t="s">
        <v>225</v>
      </c>
      <c r="G5" s="97"/>
      <c r="H5" s="97" t="s">
        <v>264</v>
      </c>
      <c r="I5" s="97"/>
      <c r="J5" s="97"/>
      <c r="K5" s="98"/>
      <c r="L5" s="99"/>
      <c r="M5" s="100"/>
      <c r="N5" s="100">
        <v>47</v>
      </c>
      <c r="O5" s="100"/>
      <c r="P5" s="100"/>
      <c r="Q5" s="97" t="s">
        <v>259</v>
      </c>
    </row>
    <row r="6" spans="1:17" ht="30" x14ac:dyDescent="0.25">
      <c r="A6" s="94">
        <v>45841</v>
      </c>
      <c r="B6" s="95"/>
      <c r="C6" s="97" t="s">
        <v>263</v>
      </c>
      <c r="D6" s="95" t="s">
        <v>261</v>
      </c>
      <c r="E6" s="95"/>
      <c r="F6" s="96" t="s">
        <v>137</v>
      </c>
      <c r="G6" s="97"/>
      <c r="H6" s="97" t="s">
        <v>262</v>
      </c>
      <c r="I6" s="97"/>
      <c r="J6" s="97"/>
      <c r="K6" s="98">
        <f t="shared" ref="K6:K29" si="0">SUM(J6*0.45)</f>
        <v>0</v>
      </c>
      <c r="L6" s="99">
        <f t="shared" ref="L6:L29" si="1">SUM(J6*0.05*G6)</f>
        <v>0</v>
      </c>
      <c r="M6" s="100"/>
      <c r="N6" s="100"/>
      <c r="O6" s="100"/>
      <c r="P6" s="100"/>
      <c r="Q6" s="97" t="s">
        <v>259</v>
      </c>
    </row>
    <row r="7" spans="1:17" x14ac:dyDescent="0.25">
      <c r="A7" s="94">
        <v>45841</v>
      </c>
      <c r="B7" s="95"/>
      <c r="C7" s="95" t="s">
        <v>261</v>
      </c>
      <c r="D7" s="95" t="s">
        <v>21</v>
      </c>
      <c r="E7" s="95">
        <v>0.58333333333333337</v>
      </c>
      <c r="F7" s="96" t="s">
        <v>238</v>
      </c>
      <c r="G7" s="97"/>
      <c r="H7" s="97" t="s">
        <v>260</v>
      </c>
      <c r="I7" s="97"/>
      <c r="J7" s="97"/>
      <c r="K7" s="98">
        <f t="shared" si="0"/>
        <v>0</v>
      </c>
      <c r="L7" s="99">
        <f t="shared" si="1"/>
        <v>0</v>
      </c>
      <c r="M7" s="100"/>
      <c r="N7" s="100"/>
      <c r="O7" s="100"/>
      <c r="P7" s="100"/>
      <c r="Q7" s="97" t="s">
        <v>259</v>
      </c>
    </row>
    <row r="8" spans="1:17" x14ac:dyDescent="0.25">
      <c r="A8" s="94">
        <v>45846</v>
      </c>
      <c r="B8" s="95">
        <v>0.3125</v>
      </c>
      <c r="C8" s="97" t="s">
        <v>21</v>
      </c>
      <c r="D8" s="97" t="s">
        <v>270</v>
      </c>
      <c r="E8" s="95">
        <v>0.70833333333333337</v>
      </c>
      <c r="F8" s="96" t="s">
        <v>30</v>
      </c>
      <c r="G8" s="97"/>
      <c r="H8" s="97" t="s">
        <v>273</v>
      </c>
      <c r="I8" s="97"/>
      <c r="J8" s="97"/>
      <c r="K8" s="98">
        <f t="shared" si="0"/>
        <v>0</v>
      </c>
      <c r="L8" s="99">
        <f t="shared" si="1"/>
        <v>0</v>
      </c>
      <c r="M8" s="100">
        <v>6.58</v>
      </c>
      <c r="N8" s="100"/>
      <c r="O8" s="100">
        <v>4.25</v>
      </c>
      <c r="P8" s="100"/>
      <c r="Q8" s="97" t="s">
        <v>278</v>
      </c>
    </row>
    <row r="9" spans="1:17" x14ac:dyDescent="0.25">
      <c r="A9" s="94">
        <v>45859</v>
      </c>
      <c r="B9" s="95">
        <v>0.5625</v>
      </c>
      <c r="C9" s="97" t="s">
        <v>271</v>
      </c>
      <c r="D9" s="97" t="s">
        <v>261</v>
      </c>
      <c r="E9" s="95"/>
      <c r="F9" s="96" t="s">
        <v>238</v>
      </c>
      <c r="G9" s="97"/>
      <c r="H9" s="97" t="s">
        <v>269</v>
      </c>
      <c r="I9" s="97"/>
      <c r="J9" s="97"/>
      <c r="K9" s="98">
        <f t="shared" si="0"/>
        <v>0</v>
      </c>
      <c r="L9" s="99">
        <f t="shared" si="1"/>
        <v>0</v>
      </c>
      <c r="M9" s="100"/>
      <c r="N9" s="100"/>
      <c r="O9" s="100"/>
      <c r="P9" s="100"/>
      <c r="Q9" s="97" t="s">
        <v>279</v>
      </c>
    </row>
    <row r="10" spans="1:17" ht="30" x14ac:dyDescent="0.25">
      <c r="A10" s="94">
        <v>45859</v>
      </c>
      <c r="B10" s="95"/>
      <c r="C10" s="97" t="s">
        <v>261</v>
      </c>
      <c r="D10" s="97" t="s">
        <v>272</v>
      </c>
      <c r="E10" s="95"/>
      <c r="F10" s="96" t="s">
        <v>137</v>
      </c>
      <c r="G10" s="97"/>
      <c r="H10" s="97" t="s">
        <v>274</v>
      </c>
      <c r="I10" s="97" t="s">
        <v>275</v>
      </c>
      <c r="J10" s="97"/>
      <c r="K10" s="98">
        <f t="shared" si="0"/>
        <v>0</v>
      </c>
      <c r="L10" s="99">
        <f t="shared" si="1"/>
        <v>0</v>
      </c>
      <c r="M10" s="100"/>
      <c r="N10" s="100"/>
      <c r="O10" s="100">
        <v>25</v>
      </c>
      <c r="P10" s="100"/>
      <c r="Q10" s="97" t="s">
        <v>279</v>
      </c>
    </row>
    <row r="11" spans="1:17" x14ac:dyDescent="0.25">
      <c r="A11" s="94">
        <v>45860</v>
      </c>
      <c r="B11" s="97"/>
      <c r="C11" s="97"/>
      <c r="D11" s="97"/>
      <c r="E11" s="97"/>
      <c r="F11" s="96"/>
      <c r="G11" s="97"/>
      <c r="H11" s="97" t="s">
        <v>276</v>
      </c>
      <c r="I11" s="97" t="s">
        <v>275</v>
      </c>
      <c r="J11" s="97"/>
      <c r="K11" s="98">
        <f t="shared" si="0"/>
        <v>0</v>
      </c>
      <c r="L11" s="99">
        <f t="shared" si="1"/>
        <v>0</v>
      </c>
      <c r="M11" s="100"/>
      <c r="N11" s="100"/>
      <c r="O11" s="100">
        <v>25</v>
      </c>
      <c r="P11" s="100"/>
      <c r="Q11" s="97" t="s">
        <v>279</v>
      </c>
    </row>
    <row r="12" spans="1:17" ht="30" x14ac:dyDescent="0.25">
      <c r="A12" s="94">
        <v>45861</v>
      </c>
      <c r="B12" s="97">
        <v>0.40625</v>
      </c>
      <c r="C12" s="97" t="s">
        <v>272</v>
      </c>
      <c r="D12" s="97" t="s">
        <v>261</v>
      </c>
      <c r="E12" s="97"/>
      <c r="F12" s="96" t="s">
        <v>137</v>
      </c>
      <c r="G12" s="97"/>
      <c r="H12" s="97" t="s">
        <v>277</v>
      </c>
      <c r="I12" s="97"/>
      <c r="J12" s="97"/>
      <c r="K12" s="98">
        <f t="shared" si="0"/>
        <v>0</v>
      </c>
      <c r="L12" s="99">
        <f t="shared" si="1"/>
        <v>0</v>
      </c>
      <c r="M12" s="100"/>
      <c r="N12" s="100"/>
      <c r="O12" s="100"/>
      <c r="P12" s="100"/>
      <c r="Q12" s="97" t="s">
        <v>279</v>
      </c>
    </row>
    <row r="13" spans="1:17" x14ac:dyDescent="0.25">
      <c r="A13" s="94">
        <v>45861</v>
      </c>
      <c r="B13" s="97"/>
      <c r="C13" s="97" t="s">
        <v>261</v>
      </c>
      <c r="D13" s="97" t="s">
        <v>271</v>
      </c>
      <c r="E13" s="97">
        <v>0.61458333333333337</v>
      </c>
      <c r="F13" s="96" t="s">
        <v>238</v>
      </c>
      <c r="G13" s="97"/>
      <c r="H13" s="97" t="s">
        <v>260</v>
      </c>
      <c r="I13" s="97"/>
      <c r="J13" s="97"/>
      <c r="K13" s="98">
        <f t="shared" si="0"/>
        <v>0</v>
      </c>
      <c r="L13" s="99">
        <f t="shared" si="1"/>
        <v>0</v>
      </c>
      <c r="M13" s="100"/>
      <c r="N13" s="100"/>
      <c r="O13" s="100"/>
      <c r="P13" s="100"/>
      <c r="Q13" s="97" t="s">
        <v>279</v>
      </c>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6.58</v>
      </c>
      <c r="N30" s="166">
        <f>SUM(N2:N29)</f>
        <v>47</v>
      </c>
      <c r="O30" s="166">
        <f>SUM(O2:O29)</f>
        <v>65.7</v>
      </c>
      <c r="P30" s="166">
        <f>SUM(P2:P29)</f>
        <v>0</v>
      </c>
    </row>
    <row r="31" spans="1:17" x14ac:dyDescent="0.25">
      <c r="A31" s="214" t="s">
        <v>222</v>
      </c>
      <c r="B31" s="215"/>
      <c r="C31" s="165"/>
      <c r="D31" s="121"/>
      <c r="E31" s="121"/>
      <c r="F31" s="121"/>
      <c r="G31" s="121"/>
      <c r="K31" s="206" t="s">
        <v>221</v>
      </c>
      <c r="L31" s="207"/>
      <c r="M31" s="164">
        <f>SUM(D37*0.45)</f>
        <v>0</v>
      </c>
      <c r="N31" s="199" t="s">
        <v>207</v>
      </c>
      <c r="O31" s="200"/>
      <c r="P31" s="163">
        <f>SUM(K30:P30)</f>
        <v>119.28</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45841</v>
      </c>
      <c r="D50" s="135"/>
      <c r="E50" s="134"/>
      <c r="F50" s="134"/>
      <c r="G50" s="133"/>
      <c r="H50" s="126"/>
    </row>
    <row r="51" spans="1:8" x14ac:dyDescent="0.25">
      <c r="A51" s="132" t="s">
        <v>207</v>
      </c>
      <c r="B51" s="131"/>
      <c r="C51" s="130">
        <f>SUM(P31)</f>
        <v>119.28</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205</v>
      </c>
      <c r="D54" s="226"/>
      <c r="E54" s="118"/>
      <c r="F54" s="117"/>
      <c r="G54" s="116"/>
      <c r="H54" s="104"/>
    </row>
    <row r="55" spans="1:8" x14ac:dyDescent="0.25">
      <c r="A55" s="115" t="s">
        <v>204</v>
      </c>
      <c r="B55" s="114"/>
      <c r="C55" s="225" t="s">
        <v>203</v>
      </c>
      <c r="D55" s="226"/>
      <c r="E55" s="113"/>
      <c r="F55" s="112"/>
      <c r="G55" s="111"/>
      <c r="H55" s="104"/>
    </row>
    <row r="56" spans="1:8" x14ac:dyDescent="0.25">
      <c r="A56" s="110" t="s">
        <v>202</v>
      </c>
      <c r="B56" s="109"/>
      <c r="C56" s="108">
        <v>45845</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13" priority="1" operator="equal">
      <formula>0</formula>
    </cfRule>
  </conditionalFormatting>
  <conditionalFormatting sqref="M2:M29">
    <cfRule type="cellIs" dxfId="12" priority="2" operator="equal">
      <formula>0</formula>
    </cfRule>
  </conditionalFormatting>
  <pageMargins left="0.7" right="0.7" top="0.75" bottom="0.75" header="0.3" footer="0.3"/>
  <pageSetup paperSize="9" scale="41"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2A906-E81E-4DA4-AFAB-7A4C4336E2C5}">
  <sheetPr>
    <tabColor theme="9" tint="0.79998168889431442"/>
    <pageSetUpPr fitToPage="1"/>
  </sheetPr>
  <dimension ref="A1:Q57"/>
  <sheetViews>
    <sheetView showGridLines="0" zoomScale="75" zoomScaleNormal="75" workbookViewId="0">
      <pane ySplit="1" topLeftCell="A2" activePane="bottomLeft" state="frozen"/>
      <selection pane="bottomLeft" activeCell="H20" sqref="H20"/>
    </sheetView>
  </sheetViews>
  <sheetFormatPr defaultColWidth="9.28515625" defaultRowHeight="15" x14ac:dyDescent="0.25"/>
  <cols>
    <col min="1" max="1" width="10.85546875" style="101" customWidth="1"/>
    <col min="2" max="2" width="10.5703125" style="101" customWidth="1"/>
    <col min="3" max="4" width="22.5703125" style="101" bestFit="1" customWidth="1"/>
    <col min="5" max="5" width="10.7109375" style="101" bestFit="1" customWidth="1"/>
    <col min="6" max="6" width="27.5703125" style="101" bestFit="1" customWidth="1"/>
    <col min="7" max="7" width="10.71093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28515625" style="101"/>
    <col min="15" max="15" width="9.28515625" style="101" customWidth="1"/>
    <col min="16" max="16" width="9.7109375" style="101" bestFit="1" customWidth="1"/>
    <col min="17" max="17" width="32" style="101" bestFit="1" customWidth="1"/>
    <col min="18" max="16384" width="9.28515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45888</v>
      </c>
      <c r="B2" s="95">
        <v>0.52083333333333337</v>
      </c>
      <c r="C2" s="95" t="s">
        <v>21</v>
      </c>
      <c r="D2" s="95" t="s">
        <v>282</v>
      </c>
      <c r="E2" s="95">
        <v>0.99930555555555556</v>
      </c>
      <c r="F2" s="96" t="s">
        <v>30</v>
      </c>
      <c r="G2" s="97"/>
      <c r="H2" s="97" t="s">
        <v>285</v>
      </c>
      <c r="I2" s="97" t="s">
        <v>284</v>
      </c>
      <c r="J2" s="97"/>
      <c r="K2" s="98">
        <f>SUM(J2*0.45)</f>
        <v>0</v>
      </c>
      <c r="L2" s="99">
        <f>SUM(J2*0.05*G2)</f>
        <v>0</v>
      </c>
      <c r="M2" s="100"/>
      <c r="N2" s="100">
        <v>9.1999999999999993</v>
      </c>
      <c r="O2" s="100">
        <v>25</v>
      </c>
      <c r="P2" s="100"/>
      <c r="Q2" s="97" t="s">
        <v>283</v>
      </c>
    </row>
    <row r="3" spans="1:17" x14ac:dyDescent="0.25">
      <c r="A3" s="94">
        <v>45889</v>
      </c>
      <c r="B3" s="95">
        <v>0.5625</v>
      </c>
      <c r="C3" s="95" t="s">
        <v>282</v>
      </c>
      <c r="D3" s="95" t="s">
        <v>21</v>
      </c>
      <c r="E3" s="95">
        <v>0.79166666666666663</v>
      </c>
      <c r="F3" s="96" t="s">
        <v>30</v>
      </c>
      <c r="G3" s="97"/>
      <c r="H3" s="97" t="s">
        <v>281</v>
      </c>
      <c r="I3" s="97"/>
      <c r="J3" s="97"/>
      <c r="K3" s="98"/>
      <c r="L3" s="99"/>
      <c r="M3" s="100">
        <v>89.11</v>
      </c>
      <c r="N3" s="100">
        <v>5</v>
      </c>
      <c r="O3" s="100">
        <v>4.25</v>
      </c>
      <c r="P3" s="100"/>
      <c r="Q3" s="97" t="s">
        <v>280</v>
      </c>
    </row>
    <row r="4" spans="1:17" x14ac:dyDescent="0.25">
      <c r="A4" s="94"/>
      <c r="B4" s="95"/>
      <c r="C4" s="95"/>
      <c r="D4" s="173"/>
      <c r="E4" s="95"/>
      <c r="F4" s="96"/>
      <c r="G4" s="97"/>
      <c r="H4" s="170"/>
      <c r="I4" s="97"/>
      <c r="J4" s="97"/>
      <c r="K4" s="98"/>
      <c r="L4" s="99"/>
      <c r="M4" s="100"/>
      <c r="N4" s="100"/>
      <c r="O4" s="174"/>
      <c r="P4" s="100"/>
      <c r="Q4" s="97"/>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89.11</v>
      </c>
      <c r="N30" s="166">
        <f>SUM(N2:N29)</f>
        <v>14.2</v>
      </c>
      <c r="O30" s="166">
        <f>SUM(O2:O29)</f>
        <v>29.25</v>
      </c>
      <c r="P30" s="166">
        <f>SUM(P2:P29)</f>
        <v>0</v>
      </c>
    </row>
    <row r="31" spans="1:17" x14ac:dyDescent="0.25">
      <c r="A31" s="214" t="s">
        <v>222</v>
      </c>
      <c r="B31" s="215"/>
      <c r="C31" s="165"/>
      <c r="D31" s="121"/>
      <c r="E31" s="121"/>
      <c r="F31" s="121"/>
      <c r="G31" s="121"/>
      <c r="K31" s="206" t="s">
        <v>221</v>
      </c>
      <c r="L31" s="207"/>
      <c r="M31" s="164">
        <f>SUM(D37*0.45)</f>
        <v>0</v>
      </c>
      <c r="N31" s="199" t="s">
        <v>207</v>
      </c>
      <c r="O31" s="200"/>
      <c r="P31" s="163">
        <f>SUM(K30:P30)</f>
        <v>132.56</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45863</v>
      </c>
      <c r="D50" s="135"/>
      <c r="E50" s="134"/>
      <c r="F50" s="134"/>
      <c r="G50" s="133"/>
      <c r="H50" s="126"/>
    </row>
    <row r="51" spans="1:8" x14ac:dyDescent="0.25">
      <c r="A51" s="132" t="s">
        <v>207</v>
      </c>
      <c r="B51" s="131"/>
      <c r="C51" s="130">
        <f>SUM(P31)</f>
        <v>132.56</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205</v>
      </c>
      <c r="D54" s="226"/>
      <c r="E54" s="118"/>
      <c r="F54" s="117"/>
      <c r="G54" s="116"/>
      <c r="H54" s="104"/>
    </row>
    <row r="55" spans="1:8" x14ac:dyDescent="0.25">
      <c r="A55" s="115" t="s">
        <v>204</v>
      </c>
      <c r="B55" s="114"/>
      <c r="C55" s="225" t="s">
        <v>203</v>
      </c>
      <c r="D55" s="226"/>
      <c r="E55" s="113"/>
      <c r="F55" s="112"/>
      <c r="G55" s="111"/>
      <c r="H55" s="104"/>
    </row>
    <row r="56" spans="1:8" x14ac:dyDescent="0.25">
      <c r="A56" s="110" t="s">
        <v>202</v>
      </c>
      <c r="B56" s="109"/>
      <c r="C56" s="108">
        <v>45896</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11" priority="1" operator="equal">
      <formula>0</formula>
    </cfRule>
  </conditionalFormatting>
  <conditionalFormatting sqref="M2:M29">
    <cfRule type="cellIs" dxfId="10" priority="2" operator="equal">
      <formula>0</formula>
    </cfRule>
  </conditionalFormatting>
  <pageMargins left="0.7" right="0.7" top="0.75" bottom="0.75" header="0.3" footer="0.3"/>
  <pageSetup paperSize="9" scale="4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E0292-292B-4DC1-B833-C5CA487DB980}">
  <sheetPr>
    <tabColor theme="9" tint="0.79998168889431442"/>
    <pageSetUpPr fitToPage="1"/>
  </sheetPr>
  <dimension ref="A1:Q57"/>
  <sheetViews>
    <sheetView showGridLines="0" zoomScaleNormal="100" workbookViewId="0">
      <pane ySplit="1" topLeftCell="A2" activePane="bottomLeft" state="frozen"/>
      <selection pane="bottomLeft" activeCell="F10" sqref="F10"/>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45924</v>
      </c>
      <c r="B2" s="95">
        <v>0.75</v>
      </c>
      <c r="C2" s="95" t="s">
        <v>86</v>
      </c>
      <c r="D2" s="95" t="s">
        <v>178</v>
      </c>
      <c r="E2" s="95">
        <v>0.91666666666666663</v>
      </c>
      <c r="F2" s="96" t="s">
        <v>137</v>
      </c>
      <c r="G2" s="97"/>
      <c r="H2" s="97" t="s">
        <v>303</v>
      </c>
      <c r="I2" s="97" t="s">
        <v>302</v>
      </c>
      <c r="J2" s="97"/>
      <c r="K2" s="98">
        <f>SUM(J2*0.45)</f>
        <v>0</v>
      </c>
      <c r="L2" s="99">
        <f>SUM(J2*0.05*G2)</f>
        <v>0</v>
      </c>
      <c r="M2" s="100"/>
      <c r="N2" s="100"/>
      <c r="O2" s="100">
        <v>25</v>
      </c>
      <c r="P2" s="100"/>
      <c r="Q2" s="97" t="s">
        <v>300</v>
      </c>
    </row>
    <row r="3" spans="1:17" ht="30" x14ac:dyDescent="0.25">
      <c r="A3" s="94">
        <v>45925</v>
      </c>
      <c r="B3" s="95">
        <v>0.70833333333333337</v>
      </c>
      <c r="C3" s="95" t="s">
        <v>178</v>
      </c>
      <c r="D3" s="95" t="s">
        <v>21</v>
      </c>
      <c r="E3" s="95">
        <v>0.83333333333333337</v>
      </c>
      <c r="F3" s="96" t="s">
        <v>137</v>
      </c>
      <c r="G3" s="97"/>
      <c r="H3" s="97" t="s">
        <v>301</v>
      </c>
      <c r="I3" s="97"/>
      <c r="J3" s="97"/>
      <c r="K3" s="98"/>
      <c r="L3" s="99"/>
      <c r="M3" s="100"/>
      <c r="N3" s="100"/>
      <c r="O3" s="100"/>
      <c r="P3" s="100"/>
      <c r="Q3" s="97" t="s">
        <v>300</v>
      </c>
    </row>
    <row r="4" spans="1:17" ht="30" x14ac:dyDescent="0.25">
      <c r="A4" s="94">
        <v>45930</v>
      </c>
      <c r="B4" s="95">
        <v>0.29166666666666669</v>
      </c>
      <c r="C4" s="95" t="s">
        <v>21</v>
      </c>
      <c r="D4" s="173" t="s">
        <v>178</v>
      </c>
      <c r="E4" s="95">
        <v>0.70833333333333337</v>
      </c>
      <c r="F4" s="96" t="s">
        <v>137</v>
      </c>
      <c r="G4" s="97"/>
      <c r="H4" s="170" t="s">
        <v>299</v>
      </c>
      <c r="I4" s="97"/>
      <c r="J4" s="97"/>
      <c r="K4" s="98"/>
      <c r="L4" s="99"/>
      <c r="M4" s="100"/>
      <c r="N4" s="100"/>
      <c r="O4" s="100"/>
      <c r="P4" s="100"/>
      <c r="Q4" s="97" t="s">
        <v>298</v>
      </c>
    </row>
    <row r="5" spans="1:17" ht="30" x14ac:dyDescent="0.25">
      <c r="A5" s="94">
        <v>45930</v>
      </c>
      <c r="B5" s="95">
        <v>0.70833333333333337</v>
      </c>
      <c r="C5" s="173" t="s">
        <v>297</v>
      </c>
      <c r="D5" s="97" t="s">
        <v>81</v>
      </c>
      <c r="E5" s="95">
        <v>0.875</v>
      </c>
      <c r="F5" s="96" t="s">
        <v>137</v>
      </c>
      <c r="G5" s="97"/>
      <c r="H5" s="97" t="s">
        <v>296</v>
      </c>
      <c r="I5" s="97" t="s">
        <v>295</v>
      </c>
      <c r="J5" s="97"/>
      <c r="K5" s="98"/>
      <c r="L5" s="99"/>
      <c r="M5" s="100"/>
      <c r="N5" s="100"/>
      <c r="O5" s="100">
        <v>25</v>
      </c>
      <c r="P5" s="100">
        <v>1.2</v>
      </c>
      <c r="Q5" s="97" t="s">
        <v>294</v>
      </c>
    </row>
    <row r="6" spans="1:17" ht="30" x14ac:dyDescent="0.25">
      <c r="A6" s="94">
        <v>45931</v>
      </c>
      <c r="B6" s="95">
        <v>0.66666666666666663</v>
      </c>
      <c r="C6" s="97" t="s">
        <v>81</v>
      </c>
      <c r="D6" s="95" t="s">
        <v>293</v>
      </c>
      <c r="E6" s="95">
        <v>0.75</v>
      </c>
      <c r="F6" s="96" t="s">
        <v>137</v>
      </c>
      <c r="G6" s="97"/>
      <c r="H6" s="97" t="s">
        <v>292</v>
      </c>
      <c r="I6" s="97" t="s">
        <v>291</v>
      </c>
      <c r="J6" s="97"/>
      <c r="K6" s="98">
        <f t="shared" ref="K6:K29" si="0">SUM(J6*0.45)</f>
        <v>0</v>
      </c>
      <c r="L6" s="99">
        <f t="shared" ref="L6:L29" si="1">SUM(J6*0.05*G6)</f>
        <v>0</v>
      </c>
      <c r="M6" s="100"/>
      <c r="N6" s="100"/>
      <c r="O6" s="100">
        <v>25</v>
      </c>
      <c r="P6" s="100"/>
      <c r="Q6" s="97" t="s">
        <v>288</v>
      </c>
    </row>
    <row r="7" spans="1:17" ht="30" x14ac:dyDescent="0.25">
      <c r="A7" s="94">
        <v>45932</v>
      </c>
      <c r="B7" s="95">
        <v>0.54166666666666663</v>
      </c>
      <c r="C7" s="95" t="s">
        <v>290</v>
      </c>
      <c r="D7" s="95" t="s">
        <v>21</v>
      </c>
      <c r="E7" s="95">
        <v>0.6875</v>
      </c>
      <c r="F7" s="96" t="s">
        <v>137</v>
      </c>
      <c r="G7" s="97"/>
      <c r="H7" s="97" t="s">
        <v>289</v>
      </c>
      <c r="I7" s="97"/>
      <c r="J7" s="97"/>
      <c r="K7" s="98">
        <f t="shared" si="0"/>
        <v>0</v>
      </c>
      <c r="L7" s="99">
        <f t="shared" si="1"/>
        <v>0</v>
      </c>
      <c r="M7" s="100"/>
      <c r="N7" s="100"/>
      <c r="O7" s="100">
        <v>4.25</v>
      </c>
      <c r="P7" s="100"/>
      <c r="Q7" s="97" t="s">
        <v>288</v>
      </c>
    </row>
    <row r="8" spans="1:17" ht="30" x14ac:dyDescent="0.25">
      <c r="A8" s="94">
        <v>45943</v>
      </c>
      <c r="B8" s="95">
        <v>0.32291666666666669</v>
      </c>
      <c r="C8" s="97" t="s">
        <v>21</v>
      </c>
      <c r="D8" s="97" t="s">
        <v>304</v>
      </c>
      <c r="E8" s="95"/>
      <c r="F8" s="96" t="s">
        <v>137</v>
      </c>
      <c r="G8" s="97"/>
      <c r="H8" s="97" t="s">
        <v>305</v>
      </c>
      <c r="I8" s="97"/>
      <c r="J8" s="97"/>
      <c r="K8" s="98">
        <f t="shared" si="0"/>
        <v>0</v>
      </c>
      <c r="L8" s="99">
        <f t="shared" si="1"/>
        <v>0</v>
      </c>
      <c r="M8" s="100"/>
      <c r="N8" s="100"/>
      <c r="O8" s="100"/>
      <c r="P8" s="100"/>
      <c r="Q8" s="97" t="s">
        <v>307</v>
      </c>
    </row>
    <row r="9" spans="1:17" ht="30" x14ac:dyDescent="0.25">
      <c r="A9" s="94">
        <v>45943</v>
      </c>
      <c r="B9" s="95"/>
      <c r="C9" s="97" t="s">
        <v>304</v>
      </c>
      <c r="D9" s="97" t="s">
        <v>21</v>
      </c>
      <c r="E9" s="95">
        <v>0.8125</v>
      </c>
      <c r="F9" s="96" t="s">
        <v>137</v>
      </c>
      <c r="G9" s="97"/>
      <c r="H9" s="97" t="s">
        <v>306</v>
      </c>
      <c r="I9" s="97"/>
      <c r="J9" s="97"/>
      <c r="K9" s="98">
        <f t="shared" si="0"/>
        <v>0</v>
      </c>
      <c r="L9" s="99">
        <f t="shared" si="1"/>
        <v>0</v>
      </c>
      <c r="M9" s="100"/>
      <c r="N9" s="100"/>
      <c r="O9" s="100">
        <v>9.3000000000000007</v>
      </c>
      <c r="P9" s="100"/>
      <c r="Q9" s="97" t="s">
        <v>307</v>
      </c>
    </row>
    <row r="10" spans="1:17" ht="60" x14ac:dyDescent="0.25">
      <c r="A10" s="94"/>
      <c r="B10" s="95" t="s">
        <v>30</v>
      </c>
      <c r="C10" s="97"/>
      <c r="D10" s="97"/>
      <c r="E10" s="95"/>
      <c r="F10" s="96" t="s">
        <v>310</v>
      </c>
      <c r="G10" s="97"/>
      <c r="H10" s="97"/>
      <c r="I10" s="97"/>
      <c r="J10" s="97"/>
      <c r="K10" s="98">
        <f t="shared" si="0"/>
        <v>0</v>
      </c>
      <c r="L10" s="99">
        <f t="shared" si="1"/>
        <v>0</v>
      </c>
      <c r="M10" s="100">
        <v>19.98</v>
      </c>
      <c r="N10" s="100">
        <v>5.35</v>
      </c>
      <c r="O10" s="100">
        <v>6.5</v>
      </c>
      <c r="P10" s="100"/>
      <c r="Q10" s="97" t="s">
        <v>308</v>
      </c>
    </row>
    <row r="11" spans="1:17" x14ac:dyDescent="0.25">
      <c r="A11" s="94">
        <v>0.5625</v>
      </c>
      <c r="B11" s="97" t="s">
        <v>30</v>
      </c>
      <c r="C11" s="97"/>
      <c r="D11" s="97"/>
      <c r="E11" s="97"/>
      <c r="F11" s="96"/>
      <c r="G11" s="97"/>
      <c r="H11" s="97" t="s">
        <v>309</v>
      </c>
      <c r="I11" s="97"/>
      <c r="J11" s="97"/>
      <c r="K11" s="98">
        <f t="shared" si="0"/>
        <v>0</v>
      </c>
      <c r="L11" s="99">
        <f t="shared" si="1"/>
        <v>0</v>
      </c>
      <c r="M11" s="100"/>
      <c r="N11" s="100"/>
      <c r="O11" s="100"/>
      <c r="P11" s="100"/>
      <c r="Q11" s="97" t="s">
        <v>308</v>
      </c>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95.05</v>
      </c>
      <c r="P30" s="166">
        <f>SUM(P2:P29)</f>
        <v>1.2</v>
      </c>
    </row>
    <row r="31" spans="1:17" x14ac:dyDescent="0.25">
      <c r="A31" s="214" t="s">
        <v>222</v>
      </c>
      <c r="B31" s="215"/>
      <c r="C31" s="165"/>
      <c r="D31" s="121"/>
      <c r="E31" s="121"/>
      <c r="F31" s="121"/>
      <c r="G31" s="121"/>
      <c r="K31" s="206" t="s">
        <v>221</v>
      </c>
      <c r="L31" s="207"/>
      <c r="M31" s="164">
        <f>SUM(D37*0.45)</f>
        <v>0</v>
      </c>
      <c r="N31" s="199" t="s">
        <v>207</v>
      </c>
      <c r="O31" s="200"/>
      <c r="P31" s="163">
        <f>SUM(K30:P30)</f>
        <v>121.58</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45937</v>
      </c>
      <c r="D50" s="135"/>
      <c r="E50" s="134"/>
      <c r="F50" s="134"/>
      <c r="G50" s="133"/>
      <c r="H50" s="126"/>
    </row>
    <row r="51" spans="1:8" x14ac:dyDescent="0.25">
      <c r="A51" s="132" t="s">
        <v>207</v>
      </c>
      <c r="B51" s="131"/>
      <c r="C51" s="130">
        <f>SUM(P31)</f>
        <v>121.58</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287</v>
      </c>
      <c r="D54" s="226"/>
      <c r="E54" s="118"/>
      <c r="F54" s="117"/>
      <c r="G54" s="116"/>
      <c r="H54" s="104"/>
    </row>
    <row r="55" spans="1:8" x14ac:dyDescent="0.25">
      <c r="A55" s="115" t="s">
        <v>204</v>
      </c>
      <c r="B55" s="114"/>
      <c r="C55" s="225" t="s">
        <v>286</v>
      </c>
      <c r="D55" s="226"/>
      <c r="E55" s="113"/>
      <c r="F55" s="112"/>
      <c r="G55" s="111"/>
      <c r="H55" s="104"/>
    </row>
    <row r="56" spans="1:8" x14ac:dyDescent="0.25">
      <c r="A56" s="110" t="s">
        <v>202</v>
      </c>
      <c r="B56" s="109"/>
      <c r="C56" s="108">
        <v>45937</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9" priority="1" operator="equal">
      <formula>0</formula>
    </cfRule>
  </conditionalFormatting>
  <conditionalFormatting sqref="M2:M29">
    <cfRule type="cellIs" dxfId="8" priority="2" operator="equal">
      <formula>0</formula>
    </cfRule>
  </conditionalFormatting>
  <pageMargins left="0.7" right="0.7" top="0.75" bottom="0.75" header="0.3" footer="0.3"/>
  <pageSetup paperSize="9" scale="41"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9F7586-E13D-4E9D-B68C-335122D76F82}">
  <sheetPr>
    <tabColor theme="9" tint="0.79998168889431442"/>
    <pageSetUpPr fitToPage="1"/>
  </sheetPr>
  <dimension ref="A1:Q57"/>
  <sheetViews>
    <sheetView showGridLines="0" zoomScaleNormal="100" workbookViewId="0">
      <pane ySplit="1" topLeftCell="A2" activePane="bottomLeft" state="frozen"/>
      <selection pane="bottomLeft" activeCell="H5" sqref="H5"/>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ht="30" x14ac:dyDescent="0.25">
      <c r="A2" s="94">
        <v>45943</v>
      </c>
      <c r="B2" s="95">
        <v>0.32291666666666669</v>
      </c>
      <c r="C2" s="95" t="s">
        <v>21</v>
      </c>
      <c r="D2" s="95" t="s">
        <v>304</v>
      </c>
      <c r="E2" s="95"/>
      <c r="F2" s="96" t="s">
        <v>137</v>
      </c>
      <c r="G2" s="97"/>
      <c r="H2" s="97" t="s">
        <v>305</v>
      </c>
      <c r="I2" s="97"/>
      <c r="J2" s="97"/>
      <c r="K2" s="98">
        <f>SUM(J2*0.45)</f>
        <v>0</v>
      </c>
      <c r="L2" s="99">
        <f>SUM(J2*0.05*G2)</f>
        <v>0</v>
      </c>
      <c r="M2" s="100"/>
      <c r="N2" s="100"/>
      <c r="O2" s="100"/>
      <c r="P2" s="100"/>
      <c r="Q2" s="97" t="s">
        <v>307</v>
      </c>
    </row>
    <row r="3" spans="1:17" ht="30" x14ac:dyDescent="0.25">
      <c r="A3" s="94">
        <v>45943</v>
      </c>
      <c r="B3" s="95"/>
      <c r="C3" s="95" t="s">
        <v>304</v>
      </c>
      <c r="D3" s="95" t="s">
        <v>21</v>
      </c>
      <c r="E3" s="95">
        <v>0.8125</v>
      </c>
      <c r="F3" s="96" t="s">
        <v>137</v>
      </c>
      <c r="G3" s="97"/>
      <c r="H3" s="97" t="s">
        <v>306</v>
      </c>
      <c r="I3" s="97"/>
      <c r="J3" s="97"/>
      <c r="K3" s="98"/>
      <c r="L3" s="99"/>
      <c r="M3" s="100"/>
      <c r="N3" s="100"/>
      <c r="O3" s="100">
        <v>9.3000000000000007</v>
      </c>
      <c r="P3" s="100"/>
      <c r="Q3" s="97" t="s">
        <v>307</v>
      </c>
    </row>
    <row r="4" spans="1:17" ht="30" x14ac:dyDescent="0.25">
      <c r="A4" s="94">
        <v>45946</v>
      </c>
      <c r="B4" s="95">
        <v>0.70833333333333337</v>
      </c>
      <c r="C4" s="95" t="s">
        <v>325</v>
      </c>
      <c r="D4" s="173" t="s">
        <v>326</v>
      </c>
      <c r="E4" s="95"/>
      <c r="F4" s="96" t="s">
        <v>30</v>
      </c>
      <c r="G4" s="97"/>
      <c r="H4" s="170" t="s">
        <v>310</v>
      </c>
      <c r="I4" s="97" t="s">
        <v>309</v>
      </c>
      <c r="J4" s="97"/>
      <c r="K4" s="98"/>
      <c r="L4" s="99"/>
      <c r="M4" s="100">
        <v>19.98</v>
      </c>
      <c r="N4" s="100">
        <v>5.35</v>
      </c>
      <c r="O4" s="100">
        <v>6.5</v>
      </c>
      <c r="P4" s="100"/>
      <c r="Q4" s="97" t="s">
        <v>308</v>
      </c>
    </row>
    <row r="5" spans="1:17" x14ac:dyDescent="0.25">
      <c r="A5" s="94">
        <v>45947</v>
      </c>
      <c r="B5" s="95">
        <v>0.375</v>
      </c>
      <c r="C5" s="173" t="s">
        <v>326</v>
      </c>
      <c r="D5" s="97" t="s">
        <v>325</v>
      </c>
      <c r="E5" s="95">
        <v>0.5625</v>
      </c>
      <c r="F5" s="96" t="s">
        <v>30</v>
      </c>
      <c r="G5" s="97"/>
      <c r="H5" s="97" t="s">
        <v>327</v>
      </c>
      <c r="I5" s="97"/>
      <c r="J5" s="97"/>
      <c r="K5" s="98"/>
      <c r="L5" s="99"/>
      <c r="M5" s="100"/>
      <c r="N5" s="100"/>
      <c r="O5" s="100"/>
      <c r="P5" s="100"/>
      <c r="Q5" s="97" t="s">
        <v>308</v>
      </c>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19.98</v>
      </c>
      <c r="N30" s="166">
        <f>SUM(N2:N29)</f>
        <v>5.35</v>
      </c>
      <c r="O30" s="166">
        <f>SUM(O2:O29)</f>
        <v>15.8</v>
      </c>
      <c r="P30" s="166">
        <f>SUM(P2:P29)</f>
        <v>0</v>
      </c>
    </row>
    <row r="31" spans="1:17" x14ac:dyDescent="0.25">
      <c r="A31" s="214" t="s">
        <v>222</v>
      </c>
      <c r="B31" s="215"/>
      <c r="C31" s="165"/>
      <c r="D31" s="121"/>
      <c r="E31" s="121"/>
      <c r="F31" s="121"/>
      <c r="G31" s="121"/>
      <c r="K31" s="206" t="s">
        <v>221</v>
      </c>
      <c r="L31" s="207"/>
      <c r="M31" s="164">
        <f>SUM(D37*0.45)</f>
        <v>0</v>
      </c>
      <c r="N31" s="199" t="s">
        <v>207</v>
      </c>
      <c r="O31" s="200"/>
      <c r="P31" s="163">
        <f>SUM(K30:P30)</f>
        <v>41.129999999999995</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45950</v>
      </c>
      <c r="D50" s="135"/>
      <c r="E50" s="134"/>
      <c r="F50" s="134"/>
      <c r="G50" s="133"/>
      <c r="H50" s="126"/>
    </row>
    <row r="51" spans="1:8" x14ac:dyDescent="0.25">
      <c r="A51" s="132" t="s">
        <v>207</v>
      </c>
      <c r="B51" s="131"/>
      <c r="C51" s="130">
        <f>SUM(P31)</f>
        <v>41.129999999999995</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205</v>
      </c>
      <c r="D54" s="226"/>
      <c r="E54" s="118"/>
      <c r="F54" s="117"/>
      <c r="G54" s="116"/>
      <c r="H54" s="104"/>
    </row>
    <row r="55" spans="1:8" x14ac:dyDescent="0.25">
      <c r="A55" s="115" t="s">
        <v>204</v>
      </c>
      <c r="B55" s="114"/>
      <c r="C55" s="225" t="s">
        <v>203</v>
      </c>
      <c r="D55" s="226"/>
      <c r="E55" s="113"/>
      <c r="F55" s="112"/>
      <c r="G55" s="111"/>
      <c r="H55" s="104"/>
    </row>
    <row r="56" spans="1:8" x14ac:dyDescent="0.25">
      <c r="A56" s="110" t="s">
        <v>202</v>
      </c>
      <c r="B56" s="109"/>
      <c r="C56" s="108">
        <v>45951</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7" priority="1" operator="equal">
      <formula>0</formula>
    </cfRule>
  </conditionalFormatting>
  <conditionalFormatting sqref="M2:M29">
    <cfRule type="cellIs" dxfId="6" priority="2" operator="equal">
      <formula>0</formula>
    </cfRule>
  </conditionalFormatting>
  <pageMargins left="0.7" right="0.7" top="0.75" bottom="0.75" header="0.3" footer="0.3"/>
  <pageSetup paperSize="9" scale="41"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FFE67-310B-4842-9898-7C77788636AC}">
  <sheetPr>
    <tabColor theme="9" tint="0.79998168889431442"/>
    <pageSetUpPr fitToPage="1"/>
  </sheetPr>
  <dimension ref="A1:Q57"/>
  <sheetViews>
    <sheetView showGridLines="0" topLeftCell="F1" zoomScale="85" zoomScaleNormal="85" workbookViewId="0">
      <pane ySplit="1" topLeftCell="A4" activePane="bottomLeft" state="frozen"/>
      <selection pane="bottomLeft" activeCell="N4" sqref="N4:Q9"/>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45964</v>
      </c>
      <c r="B2" s="95">
        <v>0.65625</v>
      </c>
      <c r="C2" s="95" t="s">
        <v>189</v>
      </c>
      <c r="D2" s="95" t="s">
        <v>112</v>
      </c>
      <c r="E2" s="95">
        <v>0.79166666666666663</v>
      </c>
      <c r="F2" s="96" t="s">
        <v>155</v>
      </c>
      <c r="G2" s="97"/>
      <c r="H2" s="97"/>
      <c r="I2" s="97"/>
      <c r="J2" s="97"/>
      <c r="K2" s="98">
        <f>SUM(J2*0.45)</f>
        <v>0</v>
      </c>
      <c r="L2" s="99">
        <f>SUM(J2*0.05*G2)</f>
        <v>0</v>
      </c>
      <c r="M2" s="100"/>
      <c r="N2" s="100"/>
      <c r="O2" s="100"/>
      <c r="P2" s="100"/>
      <c r="Q2" s="97"/>
    </row>
    <row r="3" spans="1:17" x14ac:dyDescent="0.25">
      <c r="A3" s="94">
        <v>45966</v>
      </c>
      <c r="B3" s="95">
        <v>0.47916666666666669</v>
      </c>
      <c r="C3" s="95" t="s">
        <v>189</v>
      </c>
      <c r="D3" s="95" t="s">
        <v>322</v>
      </c>
      <c r="E3" s="95">
        <v>0.49305555555555558</v>
      </c>
      <c r="F3" s="96" t="s">
        <v>155</v>
      </c>
      <c r="G3" s="97"/>
      <c r="H3" s="97"/>
      <c r="I3" s="97"/>
      <c r="J3" s="97"/>
      <c r="K3" s="98"/>
      <c r="L3" s="99"/>
      <c r="M3" s="100"/>
      <c r="N3" s="100"/>
      <c r="O3" s="100"/>
      <c r="P3" s="100"/>
      <c r="Q3" s="97"/>
    </row>
    <row r="4" spans="1:17" ht="30" x14ac:dyDescent="0.25">
      <c r="A4" s="94">
        <v>45966</v>
      </c>
      <c r="B4" s="95">
        <v>0.60624999999999996</v>
      </c>
      <c r="C4" s="95" t="s">
        <v>319</v>
      </c>
      <c r="D4" s="173" t="s">
        <v>313</v>
      </c>
      <c r="E4" s="95">
        <v>0.7055555555555556</v>
      </c>
      <c r="F4" s="96" t="s">
        <v>137</v>
      </c>
      <c r="G4" s="97"/>
      <c r="H4" s="170" t="s">
        <v>324</v>
      </c>
      <c r="I4" s="97"/>
      <c r="J4" s="97"/>
      <c r="K4" s="98"/>
      <c r="L4" s="99"/>
      <c r="M4" s="100"/>
      <c r="N4" s="100">
        <v>5.4</v>
      </c>
      <c r="O4" s="100"/>
      <c r="P4" s="100"/>
      <c r="Q4" s="97" t="s">
        <v>323</v>
      </c>
    </row>
    <row r="5" spans="1:17" x14ac:dyDescent="0.25">
      <c r="A5" s="94">
        <v>45967</v>
      </c>
      <c r="B5" s="95">
        <v>0.3611111111111111</v>
      </c>
      <c r="C5" s="173" t="s">
        <v>317</v>
      </c>
      <c r="D5" s="97" t="s">
        <v>315</v>
      </c>
      <c r="E5" s="95">
        <v>0.37152777777777779</v>
      </c>
      <c r="F5" s="96" t="s">
        <v>238</v>
      </c>
      <c r="G5" s="97"/>
      <c r="H5" s="97" t="s">
        <v>321</v>
      </c>
      <c r="I5" s="97"/>
      <c r="J5" s="97"/>
      <c r="K5" s="98"/>
      <c r="L5" s="99"/>
      <c r="M5" s="100"/>
      <c r="N5" s="100">
        <v>2.7</v>
      </c>
      <c r="O5" s="100"/>
      <c r="P5" s="100"/>
      <c r="Q5" s="97" t="s">
        <v>320</v>
      </c>
    </row>
    <row r="6" spans="1:17" x14ac:dyDescent="0.25">
      <c r="A6" s="94">
        <v>45967</v>
      </c>
      <c r="B6" s="95">
        <v>0.53472222222222221</v>
      </c>
      <c r="C6" s="95" t="s">
        <v>315</v>
      </c>
      <c r="D6" s="95" t="s">
        <v>313</v>
      </c>
      <c r="E6" s="95">
        <v>0.54166666666666663</v>
      </c>
      <c r="F6" s="96" t="s">
        <v>225</v>
      </c>
      <c r="G6" s="97"/>
      <c r="H6" s="97" t="s">
        <v>318</v>
      </c>
      <c r="I6" s="97"/>
      <c r="J6" s="97"/>
      <c r="K6" s="98">
        <f t="shared" ref="K6:K29" si="0">SUM(J6*0.45)</f>
        <v>0</v>
      </c>
      <c r="L6" s="99">
        <f t="shared" ref="L6:L29" si="1">SUM(J6*0.05*G6)</f>
        <v>0</v>
      </c>
      <c r="M6" s="100"/>
      <c r="N6" s="100"/>
      <c r="O6" s="100">
        <v>25</v>
      </c>
      <c r="P6" s="100"/>
      <c r="Q6" s="97" t="s">
        <v>311</v>
      </c>
    </row>
    <row r="7" spans="1:17" ht="30" x14ac:dyDescent="0.25">
      <c r="A7" s="94">
        <v>45967</v>
      </c>
      <c r="B7" s="95">
        <v>0.55069444444444449</v>
      </c>
      <c r="C7" s="95" t="s">
        <v>313</v>
      </c>
      <c r="D7" s="95" t="s">
        <v>21</v>
      </c>
      <c r="E7" s="95">
        <v>0.7319444444444444</v>
      </c>
      <c r="F7" s="96" t="s">
        <v>137</v>
      </c>
      <c r="G7" s="97"/>
      <c r="H7" s="97" t="s">
        <v>316</v>
      </c>
      <c r="I7" s="97"/>
      <c r="J7" s="97"/>
      <c r="K7" s="98">
        <f t="shared" si="0"/>
        <v>0</v>
      </c>
      <c r="L7" s="99">
        <f t="shared" si="1"/>
        <v>0</v>
      </c>
      <c r="M7" s="100"/>
      <c r="N7" s="100"/>
      <c r="O7" s="100"/>
      <c r="P7" s="100"/>
      <c r="Q7" s="97" t="s">
        <v>311</v>
      </c>
    </row>
    <row r="8" spans="1:17" ht="30" x14ac:dyDescent="0.25">
      <c r="A8" s="94">
        <v>45969</v>
      </c>
      <c r="B8" s="95">
        <v>0.33333333333333331</v>
      </c>
      <c r="C8" s="97" t="s">
        <v>21</v>
      </c>
      <c r="D8" s="97" t="s">
        <v>357</v>
      </c>
      <c r="E8" s="95">
        <v>0.49305555555555558</v>
      </c>
      <c r="F8" s="96" t="s">
        <v>137</v>
      </c>
      <c r="G8" s="97"/>
      <c r="H8" s="97" t="s">
        <v>314</v>
      </c>
      <c r="I8" s="97"/>
      <c r="J8" s="97"/>
      <c r="K8" s="98">
        <f t="shared" si="0"/>
        <v>0</v>
      </c>
      <c r="L8" s="99">
        <f t="shared" si="1"/>
        <v>0</v>
      </c>
      <c r="M8" s="100"/>
      <c r="N8" s="100">
        <v>7.97</v>
      </c>
      <c r="O8" s="100"/>
      <c r="P8" s="100"/>
      <c r="Q8" s="97" t="s">
        <v>311</v>
      </c>
    </row>
    <row r="9" spans="1:17" x14ac:dyDescent="0.25">
      <c r="A9" s="94">
        <v>45969</v>
      </c>
      <c r="B9" s="95">
        <v>0.5</v>
      </c>
      <c r="C9" s="97" t="s">
        <v>354</v>
      </c>
      <c r="D9" s="97" t="s">
        <v>356</v>
      </c>
      <c r="E9" s="95">
        <v>0.51041666666666663</v>
      </c>
      <c r="F9" s="96" t="s">
        <v>225</v>
      </c>
      <c r="G9" s="97"/>
      <c r="H9" s="97" t="s">
        <v>312</v>
      </c>
      <c r="I9" s="97"/>
      <c r="J9" s="97"/>
      <c r="K9" s="98">
        <f t="shared" si="0"/>
        <v>0</v>
      </c>
      <c r="L9" s="99">
        <f t="shared" si="1"/>
        <v>0</v>
      </c>
      <c r="M9" s="100"/>
      <c r="N9" s="100"/>
      <c r="O9" s="100"/>
      <c r="P9" s="100"/>
      <c r="Q9" s="97" t="s">
        <v>311</v>
      </c>
    </row>
    <row r="10" spans="1:17" x14ac:dyDescent="0.25">
      <c r="A10" s="94">
        <v>45969</v>
      </c>
      <c r="B10" s="95">
        <v>0.63541666666666663</v>
      </c>
      <c r="C10" s="97" t="s">
        <v>356</v>
      </c>
      <c r="D10" s="97" t="s">
        <v>354</v>
      </c>
      <c r="E10" s="95">
        <v>0.64583333333333337</v>
      </c>
      <c r="F10" s="96" t="s">
        <v>225</v>
      </c>
      <c r="G10" s="97"/>
      <c r="H10" s="97" t="s">
        <v>355</v>
      </c>
      <c r="I10" s="97"/>
      <c r="J10" s="97"/>
      <c r="K10" s="98">
        <f t="shared" si="0"/>
        <v>0</v>
      </c>
      <c r="L10" s="99">
        <f t="shared" si="1"/>
        <v>0</v>
      </c>
      <c r="M10" s="100"/>
      <c r="N10" s="100">
        <v>9.91</v>
      </c>
      <c r="O10" s="100"/>
      <c r="P10" s="100"/>
      <c r="Q10" s="97" t="s">
        <v>352</v>
      </c>
    </row>
    <row r="11" spans="1:17" ht="30" x14ac:dyDescent="0.25">
      <c r="A11" s="94">
        <v>45969</v>
      </c>
      <c r="B11" s="97">
        <v>0.65972222222222221</v>
      </c>
      <c r="C11" s="97" t="s">
        <v>354</v>
      </c>
      <c r="D11" s="97" t="s">
        <v>21</v>
      </c>
      <c r="E11" s="97">
        <v>0.79166666666666663</v>
      </c>
      <c r="F11" s="96" t="s">
        <v>137</v>
      </c>
      <c r="G11" s="97"/>
      <c r="H11" s="97" t="s">
        <v>353</v>
      </c>
      <c r="I11" s="97"/>
      <c r="J11" s="97"/>
      <c r="K11" s="98">
        <f t="shared" si="0"/>
        <v>0</v>
      </c>
      <c r="L11" s="99">
        <f t="shared" si="1"/>
        <v>0</v>
      </c>
      <c r="M11" s="100"/>
      <c r="N11" s="100"/>
      <c r="O11" s="100">
        <v>8.8000000000000007</v>
      </c>
      <c r="P11" s="100"/>
      <c r="Q11" s="97" t="s">
        <v>352</v>
      </c>
    </row>
    <row r="12" spans="1:17" x14ac:dyDescent="0.25">
      <c r="A12" s="94">
        <v>45970</v>
      </c>
      <c r="B12" s="97">
        <v>0.38541666666666669</v>
      </c>
      <c r="C12" s="97" t="s">
        <v>189</v>
      </c>
      <c r="D12" s="97" t="s">
        <v>351</v>
      </c>
      <c r="E12" s="97">
        <v>0.39930555555555558</v>
      </c>
      <c r="F12" s="96" t="s">
        <v>155</v>
      </c>
      <c r="G12" s="97"/>
      <c r="H12" s="97" t="s">
        <v>350</v>
      </c>
      <c r="I12" s="97"/>
      <c r="J12" s="97"/>
      <c r="K12" s="98">
        <f t="shared" si="0"/>
        <v>0</v>
      </c>
      <c r="L12" s="99">
        <f t="shared" si="1"/>
        <v>0</v>
      </c>
      <c r="M12" s="100"/>
      <c r="N12" s="100">
        <v>5.6</v>
      </c>
      <c r="O12" s="100"/>
      <c r="P12" s="100"/>
      <c r="Q12" s="97" t="s">
        <v>349</v>
      </c>
    </row>
    <row r="13" spans="1:17" ht="30" x14ac:dyDescent="0.25">
      <c r="A13" s="94">
        <v>45973</v>
      </c>
      <c r="B13" s="97">
        <v>0.54166666666666663</v>
      </c>
      <c r="C13" s="97" t="s">
        <v>271</v>
      </c>
      <c r="D13" s="97" t="s">
        <v>51</v>
      </c>
      <c r="E13" s="97">
        <v>0.72916666666666663</v>
      </c>
      <c r="F13" s="96" t="s">
        <v>137</v>
      </c>
      <c r="G13" s="97"/>
      <c r="H13" s="97" t="s">
        <v>334</v>
      </c>
      <c r="I13" s="97"/>
      <c r="J13" s="97"/>
      <c r="K13" s="98">
        <f t="shared" si="0"/>
        <v>0</v>
      </c>
      <c r="L13" s="99">
        <f t="shared" si="1"/>
        <v>0</v>
      </c>
      <c r="M13" s="100"/>
      <c r="N13" s="100"/>
      <c r="O13" s="100"/>
      <c r="P13" s="100"/>
      <c r="Q13" s="97" t="s">
        <v>333</v>
      </c>
    </row>
    <row r="14" spans="1:17" x14ac:dyDescent="0.25">
      <c r="A14" s="94">
        <v>45973</v>
      </c>
      <c r="B14" s="97">
        <v>0.72916666666666663</v>
      </c>
      <c r="C14" s="97" t="s">
        <v>328</v>
      </c>
      <c r="D14" s="97" t="s">
        <v>329</v>
      </c>
      <c r="E14" s="97">
        <v>0.73958333333333337</v>
      </c>
      <c r="F14" s="96" t="s">
        <v>238</v>
      </c>
      <c r="G14" s="97"/>
      <c r="H14" s="97" t="s">
        <v>335</v>
      </c>
      <c r="I14" s="97"/>
      <c r="J14" s="97"/>
      <c r="K14" s="98">
        <f t="shared" si="0"/>
        <v>0</v>
      </c>
      <c r="L14" s="99">
        <f t="shared" si="1"/>
        <v>0</v>
      </c>
      <c r="M14" s="100"/>
      <c r="N14" s="100"/>
      <c r="O14" s="100">
        <v>25</v>
      </c>
      <c r="P14" s="100"/>
      <c r="Q14" s="97" t="s">
        <v>333</v>
      </c>
    </row>
    <row r="15" spans="1:17" x14ac:dyDescent="0.25">
      <c r="A15" s="94">
        <v>45974</v>
      </c>
      <c r="B15" s="97">
        <v>0.35416666666666669</v>
      </c>
      <c r="C15" s="97" t="s">
        <v>330</v>
      </c>
      <c r="D15" s="97" t="s">
        <v>331</v>
      </c>
      <c r="E15" s="97">
        <v>0.375</v>
      </c>
      <c r="F15" s="96" t="s">
        <v>238</v>
      </c>
      <c r="G15" s="97"/>
      <c r="H15" s="97" t="s">
        <v>336</v>
      </c>
      <c r="I15" s="97"/>
      <c r="J15" s="97"/>
      <c r="K15" s="98">
        <f t="shared" si="0"/>
        <v>0</v>
      </c>
      <c r="L15" s="99">
        <f t="shared" si="1"/>
        <v>0</v>
      </c>
      <c r="M15" s="100"/>
      <c r="N15" s="100"/>
      <c r="O15" s="100"/>
      <c r="P15" s="100"/>
      <c r="Q15" s="97" t="s">
        <v>333</v>
      </c>
    </row>
    <row r="16" spans="1:17" x14ac:dyDescent="0.25">
      <c r="A16" s="94">
        <v>45974</v>
      </c>
      <c r="B16" s="97">
        <v>0.57291666666666663</v>
      </c>
      <c r="C16" s="97" t="s">
        <v>331</v>
      </c>
      <c r="D16" s="97" t="s">
        <v>51</v>
      </c>
      <c r="E16" s="97">
        <v>0.59375</v>
      </c>
      <c r="F16" s="96" t="s">
        <v>238</v>
      </c>
      <c r="G16" s="97"/>
      <c r="H16" s="97" t="s">
        <v>337</v>
      </c>
      <c r="I16" s="97"/>
      <c r="J16" s="97"/>
      <c r="K16" s="98">
        <f t="shared" si="0"/>
        <v>0</v>
      </c>
      <c r="L16" s="99">
        <f t="shared" si="1"/>
        <v>0</v>
      </c>
      <c r="M16" s="100"/>
      <c r="N16" s="100"/>
      <c r="O16" s="100"/>
      <c r="P16" s="100"/>
      <c r="Q16" s="97" t="s">
        <v>333</v>
      </c>
    </row>
    <row r="17" spans="1:17" ht="30" x14ac:dyDescent="0.25">
      <c r="A17" s="94">
        <v>45974</v>
      </c>
      <c r="B17" s="97">
        <v>0.61458333333333337</v>
      </c>
      <c r="C17" s="97" t="s">
        <v>332</v>
      </c>
      <c r="D17" s="97" t="s">
        <v>21</v>
      </c>
      <c r="E17" s="97">
        <v>0.79166666666666663</v>
      </c>
      <c r="F17" s="96" t="s">
        <v>137</v>
      </c>
      <c r="G17" s="97"/>
      <c r="H17" s="97" t="s">
        <v>338</v>
      </c>
      <c r="I17" s="97"/>
      <c r="J17" s="97"/>
      <c r="K17" s="98">
        <f t="shared" si="0"/>
        <v>0</v>
      </c>
      <c r="L17" s="99">
        <f t="shared" si="1"/>
        <v>0</v>
      </c>
      <c r="M17" s="100"/>
      <c r="N17" s="100"/>
      <c r="O17" s="100">
        <v>4.25</v>
      </c>
      <c r="P17" s="100"/>
      <c r="Q17" s="97" t="s">
        <v>333</v>
      </c>
    </row>
    <row r="18" spans="1:17" ht="30" x14ac:dyDescent="0.25">
      <c r="A18" s="94">
        <v>45982</v>
      </c>
      <c r="B18" s="97">
        <v>0.64583333333333337</v>
      </c>
      <c r="C18" s="97" t="s">
        <v>21</v>
      </c>
      <c r="D18" s="97" t="s">
        <v>112</v>
      </c>
      <c r="E18" s="97">
        <v>0.6875</v>
      </c>
      <c r="F18" s="96" t="s">
        <v>137</v>
      </c>
      <c r="G18" s="97"/>
      <c r="H18" s="97" t="s">
        <v>342</v>
      </c>
      <c r="I18" s="97"/>
      <c r="J18" s="97"/>
      <c r="K18" s="98">
        <f t="shared" si="0"/>
        <v>0</v>
      </c>
      <c r="L18" s="99">
        <f t="shared" si="1"/>
        <v>0</v>
      </c>
      <c r="M18" s="100"/>
      <c r="N18" s="100"/>
      <c r="O18" s="100"/>
      <c r="P18" s="100"/>
      <c r="Q18" s="97" t="s">
        <v>348</v>
      </c>
    </row>
    <row r="19" spans="1:17" x14ac:dyDescent="0.25">
      <c r="A19" s="94">
        <v>45982</v>
      </c>
      <c r="B19" s="97">
        <v>0.6875</v>
      </c>
      <c r="C19" s="97" t="s">
        <v>112</v>
      </c>
      <c r="D19" s="97" t="s">
        <v>339</v>
      </c>
      <c r="E19" s="97">
        <v>0.79166666666666663</v>
      </c>
      <c r="F19" s="96" t="s">
        <v>175</v>
      </c>
      <c r="G19" s="97"/>
      <c r="H19" s="97" t="s">
        <v>343</v>
      </c>
      <c r="I19" s="97"/>
      <c r="J19" s="97"/>
      <c r="K19" s="98">
        <f t="shared" si="0"/>
        <v>0</v>
      </c>
      <c r="L19" s="99">
        <f t="shared" si="1"/>
        <v>0</v>
      </c>
      <c r="M19" s="100"/>
      <c r="N19" s="100">
        <v>37.5</v>
      </c>
      <c r="O19" s="100"/>
      <c r="P19" s="100"/>
      <c r="Q19" s="97" t="s">
        <v>348</v>
      </c>
    </row>
    <row r="20" spans="1:17" x14ac:dyDescent="0.25">
      <c r="A20" s="94">
        <v>45982</v>
      </c>
      <c r="B20" s="97">
        <v>0.79166666666666663</v>
      </c>
      <c r="C20" s="97" t="s">
        <v>339</v>
      </c>
      <c r="D20" s="97" t="s">
        <v>340</v>
      </c>
      <c r="E20" s="97">
        <v>0.79861111111111116</v>
      </c>
      <c r="F20" s="96" t="s">
        <v>238</v>
      </c>
      <c r="G20" s="97"/>
      <c r="H20" s="97" t="s">
        <v>344</v>
      </c>
      <c r="I20" s="97"/>
      <c r="J20" s="97"/>
      <c r="K20" s="98">
        <f t="shared" si="0"/>
        <v>0</v>
      </c>
      <c r="L20" s="99">
        <f t="shared" si="1"/>
        <v>0</v>
      </c>
      <c r="M20" s="100"/>
      <c r="N20" s="100"/>
      <c r="O20" s="100">
        <v>25</v>
      </c>
      <c r="P20" s="100"/>
      <c r="Q20" s="97" t="s">
        <v>348</v>
      </c>
    </row>
    <row r="21" spans="1:17" x14ac:dyDescent="0.25">
      <c r="A21" s="94">
        <v>45983</v>
      </c>
      <c r="B21" s="97">
        <v>0.32291666666666669</v>
      </c>
      <c r="C21" s="97" t="s">
        <v>340</v>
      </c>
      <c r="D21" s="97" t="s">
        <v>341</v>
      </c>
      <c r="E21" s="97">
        <v>0.3298611111111111</v>
      </c>
      <c r="F21" s="96" t="s">
        <v>225</v>
      </c>
      <c r="G21" s="97"/>
      <c r="H21" s="97" t="s">
        <v>345</v>
      </c>
      <c r="I21" s="97"/>
      <c r="J21" s="97"/>
      <c r="K21" s="98">
        <f t="shared" si="0"/>
        <v>0</v>
      </c>
      <c r="L21" s="99">
        <f t="shared" si="1"/>
        <v>0</v>
      </c>
      <c r="M21" s="100"/>
      <c r="N21" s="100">
        <v>7.97</v>
      </c>
      <c r="O21" s="100"/>
      <c r="P21" s="100"/>
      <c r="Q21" s="97" t="s">
        <v>348</v>
      </c>
    </row>
    <row r="22" spans="1:17" x14ac:dyDescent="0.25">
      <c r="A22" s="94">
        <v>45983</v>
      </c>
      <c r="B22" s="97">
        <v>0.625</v>
      </c>
      <c r="C22" s="97" t="s">
        <v>341</v>
      </c>
      <c r="D22" s="97" t="s">
        <v>339</v>
      </c>
      <c r="E22" s="97">
        <v>0.63541666666666663</v>
      </c>
      <c r="F22" s="96" t="s">
        <v>225</v>
      </c>
      <c r="G22" s="97"/>
      <c r="H22" s="97" t="s">
        <v>346</v>
      </c>
      <c r="I22" s="97"/>
      <c r="J22" s="97"/>
      <c r="K22" s="98">
        <f t="shared" si="0"/>
        <v>0</v>
      </c>
      <c r="L22" s="99">
        <f t="shared" si="1"/>
        <v>0</v>
      </c>
      <c r="M22" s="100"/>
      <c r="N22" s="100">
        <v>28.32</v>
      </c>
      <c r="O22" s="100"/>
      <c r="P22" s="100"/>
      <c r="Q22" s="97" t="s">
        <v>348</v>
      </c>
    </row>
    <row r="23" spans="1:17" ht="30" x14ac:dyDescent="0.25">
      <c r="A23" s="94">
        <v>45983</v>
      </c>
      <c r="B23" s="97">
        <v>0.65277777777777779</v>
      </c>
      <c r="C23" s="97" t="s">
        <v>339</v>
      </c>
      <c r="D23" s="97" t="s">
        <v>21</v>
      </c>
      <c r="E23" s="97">
        <v>0.85416666666666663</v>
      </c>
      <c r="F23" s="96" t="s">
        <v>137</v>
      </c>
      <c r="G23" s="97"/>
      <c r="H23" s="97" t="s">
        <v>347</v>
      </c>
      <c r="I23" s="97"/>
      <c r="J23" s="97"/>
      <c r="K23" s="98">
        <f t="shared" si="0"/>
        <v>0</v>
      </c>
      <c r="L23" s="99">
        <f t="shared" si="1"/>
        <v>0</v>
      </c>
      <c r="M23" s="100"/>
      <c r="N23" s="100"/>
      <c r="O23" s="100"/>
      <c r="P23" s="100"/>
      <c r="Q23" s="97" t="s">
        <v>348</v>
      </c>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0</v>
      </c>
      <c r="N30" s="166">
        <f>SUM(N2:N29)</f>
        <v>105.37</v>
      </c>
      <c r="O30" s="166">
        <f>SUM(O2:O29)</f>
        <v>88.05</v>
      </c>
      <c r="P30" s="166">
        <f>SUM(P2:P29)</f>
        <v>0</v>
      </c>
    </row>
    <row r="31" spans="1:17" x14ac:dyDescent="0.25">
      <c r="A31" s="214" t="s">
        <v>222</v>
      </c>
      <c r="B31" s="215"/>
      <c r="C31" s="165"/>
      <c r="D31" s="121"/>
      <c r="E31" s="121"/>
      <c r="F31" s="121"/>
      <c r="G31" s="121"/>
      <c r="K31" s="206" t="s">
        <v>221</v>
      </c>
      <c r="L31" s="207"/>
      <c r="M31" s="164">
        <f>SUM(D37*0.45)</f>
        <v>0</v>
      </c>
      <c r="N31" s="199" t="s">
        <v>207</v>
      </c>
      <c r="O31" s="200"/>
      <c r="P31" s="163">
        <f>SUM(K30:P30)</f>
        <v>193.42000000000002</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46002</v>
      </c>
      <c r="D50" s="135"/>
      <c r="E50" s="134"/>
      <c r="F50" s="134"/>
      <c r="G50" s="133"/>
      <c r="H50" s="126"/>
    </row>
    <row r="51" spans="1:8" x14ac:dyDescent="0.25">
      <c r="A51" s="132" t="s">
        <v>207</v>
      </c>
      <c r="B51" s="131"/>
      <c r="C51" s="130">
        <f>SUM(P31)</f>
        <v>193.42000000000002</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205</v>
      </c>
      <c r="D54" s="226"/>
      <c r="E54" s="118"/>
      <c r="F54" s="117"/>
      <c r="G54" s="116"/>
      <c r="H54" s="104"/>
    </row>
    <row r="55" spans="1:8" x14ac:dyDescent="0.25">
      <c r="A55" s="115" t="s">
        <v>204</v>
      </c>
      <c r="B55" s="114"/>
      <c r="C55" s="225" t="s">
        <v>203</v>
      </c>
      <c r="D55" s="226"/>
      <c r="E55" s="113"/>
      <c r="F55" s="112"/>
      <c r="G55" s="111"/>
      <c r="H55" s="104"/>
    </row>
    <row r="56" spans="1:8" x14ac:dyDescent="0.25">
      <c r="A56" s="110" t="s">
        <v>202</v>
      </c>
      <c r="B56" s="109"/>
      <c r="C56" s="108">
        <v>46003</v>
      </c>
      <c r="D56" s="107"/>
      <c r="E56" s="106"/>
      <c r="F56" s="106"/>
      <c r="G56" s="105"/>
      <c r="H56" s="104"/>
    </row>
    <row r="57" spans="1:8" x14ac:dyDescent="0.25">
      <c r="A57" s="103"/>
      <c r="B57" s="102"/>
    </row>
  </sheetData>
  <sheetProtection sheet="1" objects="1" scenarios="1"/>
  <mergeCells count="20">
    <mergeCell ref="C55:D55"/>
    <mergeCell ref="A45:G45"/>
    <mergeCell ref="A46:G46"/>
    <mergeCell ref="C49:D49"/>
    <mergeCell ref="C48:D48"/>
    <mergeCell ref="A53:B53"/>
    <mergeCell ref="C54:D54"/>
    <mergeCell ref="N31:O31"/>
    <mergeCell ref="A40:B40"/>
    <mergeCell ref="A44:G44"/>
    <mergeCell ref="A43:G43"/>
    <mergeCell ref="A42:G42"/>
    <mergeCell ref="K31:L31"/>
    <mergeCell ref="A32:G33"/>
    <mergeCell ref="A31:B31"/>
    <mergeCell ref="A41:G41"/>
    <mergeCell ref="H42:H43"/>
    <mergeCell ref="A35:C35"/>
    <mergeCell ref="A36:C36"/>
    <mergeCell ref="A37:C37"/>
  </mergeCells>
  <conditionalFormatting sqref="K2:L29">
    <cfRule type="cellIs" dxfId="5" priority="1" operator="equal">
      <formula>0</formula>
    </cfRule>
  </conditionalFormatting>
  <conditionalFormatting sqref="M2:M29">
    <cfRule type="cellIs" dxfId="4" priority="2" operator="equal">
      <formula>0</formula>
    </cfRule>
  </conditionalFormatting>
  <pageMargins left="0.7" right="0.7" top="0.75" bottom="0.75" header="0.3" footer="0.3"/>
  <pageSetup paperSize="9" scale="41"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0A59C-1FA0-43FE-BF3E-535CFC7EA82F}">
  <sheetPr>
    <tabColor theme="9" tint="0.79998168889431442"/>
    <pageSetUpPr fitToPage="1"/>
  </sheetPr>
  <dimension ref="A1:Q57"/>
  <sheetViews>
    <sheetView showGridLines="0" zoomScaleNormal="100" workbookViewId="0">
      <pane ySplit="1" topLeftCell="A2" activePane="bottomLeft" state="frozen"/>
      <selection pane="bottomLeft" activeCell="C21" sqref="C21"/>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46010</v>
      </c>
      <c r="B2" s="95">
        <v>0.3125</v>
      </c>
      <c r="C2" s="95" t="s">
        <v>362</v>
      </c>
      <c r="D2" s="95" t="s">
        <v>363</v>
      </c>
      <c r="E2" s="95">
        <v>0.39583333333333331</v>
      </c>
      <c r="F2" s="96" t="s">
        <v>30</v>
      </c>
      <c r="G2" s="97"/>
      <c r="H2" s="97" t="s">
        <v>364</v>
      </c>
      <c r="I2" s="97"/>
      <c r="J2" s="97"/>
      <c r="K2" s="98">
        <f>SUM(J2*0.45)</f>
        <v>0</v>
      </c>
      <c r="L2" s="99">
        <f>SUM(J2*0.05*G2)</f>
        <v>0</v>
      </c>
      <c r="M2" s="100">
        <v>19.010000000000002</v>
      </c>
      <c r="N2" s="100">
        <v>5.4</v>
      </c>
      <c r="O2" s="100">
        <v>4.25</v>
      </c>
      <c r="P2" s="100"/>
      <c r="Q2" s="97" t="s">
        <v>360</v>
      </c>
    </row>
    <row r="3" spans="1:17" x14ac:dyDescent="0.25">
      <c r="A3" s="94">
        <v>46010</v>
      </c>
      <c r="B3" s="95">
        <v>0.58333333333333337</v>
      </c>
      <c r="C3" s="95" t="s">
        <v>363</v>
      </c>
      <c r="D3" s="95" t="s">
        <v>362</v>
      </c>
      <c r="E3" s="95">
        <v>0.66666666666666663</v>
      </c>
      <c r="F3" s="96" t="s">
        <v>30</v>
      </c>
      <c r="G3" s="97"/>
      <c r="H3" s="97" t="s">
        <v>361</v>
      </c>
      <c r="I3" s="97"/>
      <c r="J3" s="97"/>
      <c r="K3" s="98"/>
      <c r="L3" s="99"/>
      <c r="M3" s="100"/>
      <c r="N3" s="100"/>
      <c r="O3" s="100"/>
      <c r="P3" s="100"/>
      <c r="Q3" s="97" t="s">
        <v>360</v>
      </c>
    </row>
    <row r="4" spans="1:17" x14ac:dyDescent="0.25">
      <c r="A4" s="94">
        <v>46013</v>
      </c>
      <c r="B4" s="95"/>
      <c r="C4" s="95"/>
      <c r="D4" s="173"/>
      <c r="E4" s="95"/>
      <c r="F4" s="96"/>
      <c r="G4" s="97"/>
      <c r="H4" s="170" t="s">
        <v>359</v>
      </c>
      <c r="I4" s="97"/>
      <c r="J4" s="97"/>
      <c r="K4" s="98"/>
      <c r="L4" s="99"/>
      <c r="M4" s="100"/>
      <c r="N4" s="100"/>
      <c r="O4" s="100"/>
      <c r="P4" s="100">
        <v>125.99</v>
      </c>
      <c r="Q4" s="97" t="s">
        <v>358</v>
      </c>
    </row>
    <row r="5" spans="1:17" x14ac:dyDescent="0.25">
      <c r="A5" s="94"/>
      <c r="B5" s="95"/>
      <c r="C5" s="173"/>
      <c r="D5" s="97"/>
      <c r="E5" s="95"/>
      <c r="F5" s="96"/>
      <c r="G5" s="97"/>
      <c r="H5" s="97"/>
      <c r="I5" s="97"/>
      <c r="J5" s="97"/>
      <c r="K5" s="98"/>
      <c r="L5" s="99"/>
      <c r="M5" s="100"/>
      <c r="N5" s="100"/>
      <c r="O5" s="100"/>
      <c r="P5" s="100"/>
      <c r="Q5" s="97"/>
    </row>
    <row r="6" spans="1:17" x14ac:dyDescent="0.25">
      <c r="A6" s="94"/>
      <c r="B6" s="95"/>
      <c r="C6" s="97"/>
      <c r="D6" s="95"/>
      <c r="E6" s="95"/>
      <c r="F6" s="96"/>
      <c r="G6" s="97"/>
      <c r="H6" s="97"/>
      <c r="I6" s="97"/>
      <c r="J6" s="97"/>
      <c r="K6" s="98">
        <f t="shared" ref="K6:K29" si="0">SUM(J6*0.45)</f>
        <v>0</v>
      </c>
      <c r="L6" s="99">
        <f t="shared" ref="L6:L29" si="1">SUM(J6*0.05*G6)</f>
        <v>0</v>
      </c>
      <c r="M6" s="100"/>
      <c r="N6" s="100"/>
      <c r="O6" s="100"/>
      <c r="P6" s="100"/>
      <c r="Q6" s="97"/>
    </row>
    <row r="7" spans="1:17" x14ac:dyDescent="0.25">
      <c r="A7" s="94"/>
      <c r="B7" s="95"/>
      <c r="C7" s="95"/>
      <c r="D7" s="95"/>
      <c r="E7" s="95"/>
      <c r="F7" s="96"/>
      <c r="G7" s="97"/>
      <c r="H7" s="97"/>
      <c r="I7" s="97"/>
      <c r="J7" s="97"/>
      <c r="K7" s="98">
        <f t="shared" si="0"/>
        <v>0</v>
      </c>
      <c r="L7" s="99">
        <f t="shared" si="1"/>
        <v>0</v>
      </c>
      <c r="M7" s="100"/>
      <c r="N7" s="100"/>
      <c r="O7" s="100"/>
      <c r="P7" s="100"/>
      <c r="Q7" s="97"/>
    </row>
    <row r="8" spans="1:17" x14ac:dyDescent="0.25">
      <c r="A8" s="94"/>
      <c r="B8" s="95"/>
      <c r="C8" s="97"/>
      <c r="D8" s="97"/>
      <c r="E8" s="95"/>
      <c r="F8" s="96"/>
      <c r="G8" s="97"/>
      <c r="H8" s="97"/>
      <c r="I8" s="97"/>
      <c r="J8" s="97"/>
      <c r="K8" s="98">
        <f t="shared" si="0"/>
        <v>0</v>
      </c>
      <c r="L8" s="99">
        <f t="shared" si="1"/>
        <v>0</v>
      </c>
      <c r="M8" s="100"/>
      <c r="N8" s="100"/>
      <c r="O8" s="100"/>
      <c r="P8" s="100"/>
      <c r="Q8" s="97"/>
    </row>
    <row r="9" spans="1:17" x14ac:dyDescent="0.25">
      <c r="A9" s="94"/>
      <c r="B9" s="95"/>
      <c r="C9" s="97"/>
      <c r="D9" s="97"/>
      <c r="E9" s="95"/>
      <c r="F9" s="96"/>
      <c r="G9" s="97"/>
      <c r="H9" s="97"/>
      <c r="I9" s="97"/>
      <c r="J9" s="97"/>
      <c r="K9" s="98">
        <f t="shared" si="0"/>
        <v>0</v>
      </c>
      <c r="L9" s="99">
        <f t="shared" si="1"/>
        <v>0</v>
      </c>
      <c r="M9" s="100"/>
      <c r="N9" s="100"/>
      <c r="O9" s="100"/>
      <c r="P9" s="100"/>
      <c r="Q9" s="97"/>
    </row>
    <row r="10" spans="1:17" x14ac:dyDescent="0.25">
      <c r="A10" s="94"/>
      <c r="B10" s="95"/>
      <c r="C10" s="97"/>
      <c r="D10" s="97"/>
      <c r="E10" s="95"/>
      <c r="F10" s="96"/>
      <c r="G10" s="97"/>
      <c r="H10" s="97"/>
      <c r="I10" s="97"/>
      <c r="J10" s="97"/>
      <c r="K10" s="98">
        <f t="shared" si="0"/>
        <v>0</v>
      </c>
      <c r="L10" s="99">
        <f t="shared" si="1"/>
        <v>0</v>
      </c>
      <c r="M10" s="100"/>
      <c r="N10" s="100"/>
      <c r="O10" s="100"/>
      <c r="P10" s="100"/>
      <c r="Q10" s="97"/>
    </row>
    <row r="11" spans="1:17" x14ac:dyDescent="0.25">
      <c r="A11" s="94"/>
      <c r="B11" s="97"/>
      <c r="C11" s="97"/>
      <c r="D11" s="97"/>
      <c r="E11" s="97"/>
      <c r="F11" s="96"/>
      <c r="G11" s="97"/>
      <c r="H11" s="97"/>
      <c r="I11" s="97"/>
      <c r="J11" s="97"/>
      <c r="K11" s="98">
        <f t="shared" si="0"/>
        <v>0</v>
      </c>
      <c r="L11" s="99">
        <f t="shared" si="1"/>
        <v>0</v>
      </c>
      <c r="M11" s="100"/>
      <c r="N11" s="100"/>
      <c r="O11" s="100"/>
      <c r="P11" s="100"/>
      <c r="Q11" s="97"/>
    </row>
    <row r="12" spans="1:17" x14ac:dyDescent="0.25">
      <c r="A12" s="94"/>
      <c r="B12" s="97"/>
      <c r="C12" s="97"/>
      <c r="D12" s="97"/>
      <c r="E12" s="97"/>
      <c r="F12" s="96"/>
      <c r="G12" s="97"/>
      <c r="H12" s="97"/>
      <c r="I12" s="97"/>
      <c r="J12" s="97"/>
      <c r="K12" s="98">
        <f t="shared" si="0"/>
        <v>0</v>
      </c>
      <c r="L12" s="99">
        <f t="shared" si="1"/>
        <v>0</v>
      </c>
      <c r="M12" s="100"/>
      <c r="N12" s="100"/>
      <c r="O12" s="100"/>
      <c r="P12" s="100"/>
      <c r="Q12" s="97"/>
    </row>
    <row r="13" spans="1:17" x14ac:dyDescent="0.25">
      <c r="A13" s="94"/>
      <c r="B13" s="97"/>
      <c r="C13" s="97"/>
      <c r="D13" s="97"/>
      <c r="E13" s="97"/>
      <c r="F13" s="96"/>
      <c r="G13" s="97"/>
      <c r="H13" s="97"/>
      <c r="I13" s="97"/>
      <c r="J13" s="97"/>
      <c r="K13" s="98">
        <f t="shared" si="0"/>
        <v>0</v>
      </c>
      <c r="L13" s="99">
        <f t="shared" si="1"/>
        <v>0</v>
      </c>
      <c r="M13" s="100"/>
      <c r="N13" s="100"/>
      <c r="O13" s="100"/>
      <c r="P13" s="100"/>
      <c r="Q13" s="97"/>
    </row>
    <row r="14" spans="1:17" x14ac:dyDescent="0.25">
      <c r="A14" s="94"/>
      <c r="B14" s="97"/>
      <c r="C14" s="97"/>
      <c r="D14" s="97"/>
      <c r="E14" s="97"/>
      <c r="F14" s="96"/>
      <c r="G14" s="97"/>
      <c r="H14" s="97"/>
      <c r="I14" s="97"/>
      <c r="J14" s="97"/>
      <c r="K14" s="98">
        <f t="shared" si="0"/>
        <v>0</v>
      </c>
      <c r="L14" s="99">
        <f t="shared" si="1"/>
        <v>0</v>
      </c>
      <c r="M14" s="100"/>
      <c r="N14" s="100"/>
      <c r="O14" s="100"/>
      <c r="P14" s="100"/>
      <c r="Q14" s="97"/>
    </row>
    <row r="15" spans="1:17" x14ac:dyDescent="0.25">
      <c r="A15" s="94"/>
      <c r="B15" s="97"/>
      <c r="C15" s="97"/>
      <c r="D15" s="97"/>
      <c r="E15" s="97"/>
      <c r="F15" s="96"/>
      <c r="G15" s="97"/>
      <c r="H15" s="97"/>
      <c r="I15" s="97"/>
      <c r="J15" s="97"/>
      <c r="K15" s="98">
        <f t="shared" si="0"/>
        <v>0</v>
      </c>
      <c r="L15" s="99">
        <f t="shared" si="1"/>
        <v>0</v>
      </c>
      <c r="M15" s="100"/>
      <c r="N15" s="100"/>
      <c r="O15" s="100"/>
      <c r="P15" s="100"/>
      <c r="Q15" s="97"/>
    </row>
    <row r="16" spans="1:17" x14ac:dyDescent="0.25">
      <c r="A16" s="94"/>
      <c r="B16" s="97"/>
      <c r="C16" s="97"/>
      <c r="D16" s="97"/>
      <c r="E16" s="97"/>
      <c r="F16" s="96"/>
      <c r="G16" s="97"/>
      <c r="H16" s="97"/>
      <c r="I16" s="97"/>
      <c r="J16" s="97"/>
      <c r="K16" s="98">
        <f t="shared" si="0"/>
        <v>0</v>
      </c>
      <c r="L16" s="99">
        <f t="shared" si="1"/>
        <v>0</v>
      </c>
      <c r="M16" s="100"/>
      <c r="N16" s="100"/>
      <c r="O16" s="100"/>
      <c r="P16" s="100"/>
      <c r="Q16" s="97"/>
    </row>
    <row r="17" spans="1:17" x14ac:dyDescent="0.25">
      <c r="A17" s="94"/>
      <c r="B17" s="97"/>
      <c r="C17" s="97"/>
      <c r="D17" s="97"/>
      <c r="E17" s="97"/>
      <c r="F17" s="96"/>
      <c r="G17" s="97"/>
      <c r="H17" s="97"/>
      <c r="I17" s="97"/>
      <c r="J17" s="97"/>
      <c r="K17" s="98">
        <f t="shared" si="0"/>
        <v>0</v>
      </c>
      <c r="L17" s="99">
        <f t="shared" si="1"/>
        <v>0</v>
      </c>
      <c r="M17" s="100"/>
      <c r="N17" s="100"/>
      <c r="O17" s="100"/>
      <c r="P17" s="100"/>
      <c r="Q17" s="97"/>
    </row>
    <row r="18" spans="1:17" x14ac:dyDescent="0.25">
      <c r="A18" s="94"/>
      <c r="B18" s="97"/>
      <c r="C18" s="97"/>
      <c r="D18" s="97"/>
      <c r="E18" s="97"/>
      <c r="F18" s="96"/>
      <c r="G18" s="97"/>
      <c r="H18" s="97"/>
      <c r="I18" s="97"/>
      <c r="J18" s="97"/>
      <c r="K18" s="98">
        <f t="shared" si="0"/>
        <v>0</v>
      </c>
      <c r="L18" s="99">
        <f t="shared" si="1"/>
        <v>0</v>
      </c>
      <c r="M18" s="100"/>
      <c r="N18" s="100"/>
      <c r="O18" s="100"/>
      <c r="P18" s="100"/>
      <c r="Q18" s="97"/>
    </row>
    <row r="19" spans="1:17" x14ac:dyDescent="0.25">
      <c r="A19" s="94"/>
      <c r="B19" s="97"/>
      <c r="C19" s="97"/>
      <c r="D19" s="97"/>
      <c r="E19" s="97"/>
      <c r="F19" s="96"/>
      <c r="G19" s="97"/>
      <c r="H19" s="97"/>
      <c r="I19" s="97"/>
      <c r="J19" s="97"/>
      <c r="K19" s="98">
        <f t="shared" si="0"/>
        <v>0</v>
      </c>
      <c r="L19" s="99">
        <f t="shared" si="1"/>
        <v>0</v>
      </c>
      <c r="M19" s="100"/>
      <c r="N19" s="100"/>
      <c r="O19" s="100"/>
      <c r="P19" s="100"/>
      <c r="Q19" s="97"/>
    </row>
    <row r="20" spans="1:17" x14ac:dyDescent="0.25">
      <c r="A20" s="94"/>
      <c r="B20" s="97"/>
      <c r="C20" s="97"/>
      <c r="D20" s="97"/>
      <c r="E20" s="97"/>
      <c r="F20" s="96"/>
      <c r="G20" s="97"/>
      <c r="H20" s="97"/>
      <c r="I20" s="97"/>
      <c r="J20" s="97"/>
      <c r="K20" s="98">
        <f t="shared" si="0"/>
        <v>0</v>
      </c>
      <c r="L20" s="99">
        <f t="shared" si="1"/>
        <v>0</v>
      </c>
      <c r="M20" s="100"/>
      <c r="N20" s="100"/>
      <c r="O20" s="100"/>
      <c r="P20" s="100"/>
      <c r="Q20" s="97"/>
    </row>
    <row r="21" spans="1:17" x14ac:dyDescent="0.25">
      <c r="A21" s="94"/>
      <c r="B21" s="97"/>
      <c r="C21" s="97"/>
      <c r="D21" s="97"/>
      <c r="E21" s="97"/>
      <c r="F21" s="96"/>
      <c r="G21" s="97"/>
      <c r="H21" s="97"/>
      <c r="I21" s="97"/>
      <c r="J21" s="97"/>
      <c r="K21" s="98">
        <f t="shared" si="0"/>
        <v>0</v>
      </c>
      <c r="L21" s="99">
        <f t="shared" si="1"/>
        <v>0</v>
      </c>
      <c r="M21" s="100"/>
      <c r="N21" s="100"/>
      <c r="O21" s="100"/>
      <c r="P21" s="100"/>
      <c r="Q21" s="97"/>
    </row>
    <row r="22" spans="1:17" x14ac:dyDescent="0.25">
      <c r="A22" s="94"/>
      <c r="B22" s="97"/>
      <c r="C22" s="97"/>
      <c r="D22" s="97"/>
      <c r="E22" s="97"/>
      <c r="F22" s="96"/>
      <c r="G22" s="97"/>
      <c r="H22" s="97"/>
      <c r="I22" s="97"/>
      <c r="J22" s="97"/>
      <c r="K22" s="98">
        <f t="shared" si="0"/>
        <v>0</v>
      </c>
      <c r="L22" s="99">
        <f t="shared" si="1"/>
        <v>0</v>
      </c>
      <c r="M22" s="100"/>
      <c r="N22" s="100"/>
      <c r="O22" s="100"/>
      <c r="P22" s="100"/>
      <c r="Q22" s="97"/>
    </row>
    <row r="23" spans="1:17" x14ac:dyDescent="0.25">
      <c r="A23" s="94"/>
      <c r="B23" s="97"/>
      <c r="C23" s="97"/>
      <c r="D23" s="97"/>
      <c r="E23" s="97"/>
      <c r="F23" s="96"/>
      <c r="G23" s="97"/>
      <c r="H23" s="97"/>
      <c r="I23" s="97"/>
      <c r="J23" s="97"/>
      <c r="K23" s="98">
        <f t="shared" si="0"/>
        <v>0</v>
      </c>
      <c r="L23" s="99">
        <f t="shared" si="1"/>
        <v>0</v>
      </c>
      <c r="M23" s="100"/>
      <c r="N23" s="100"/>
      <c r="O23" s="100"/>
      <c r="P23" s="100"/>
      <c r="Q23" s="97"/>
    </row>
    <row r="24" spans="1:17" x14ac:dyDescent="0.25">
      <c r="A24" s="94"/>
      <c r="B24" s="97"/>
      <c r="C24" s="97"/>
      <c r="D24" s="97"/>
      <c r="E24" s="97"/>
      <c r="F24" s="96"/>
      <c r="G24" s="97"/>
      <c r="H24" s="97"/>
      <c r="I24" s="97"/>
      <c r="J24" s="97"/>
      <c r="K24" s="98">
        <f t="shared" si="0"/>
        <v>0</v>
      </c>
      <c r="L24" s="99">
        <f t="shared" si="1"/>
        <v>0</v>
      </c>
      <c r="M24" s="100"/>
      <c r="N24" s="100"/>
      <c r="O24" s="100"/>
      <c r="P24" s="100"/>
      <c r="Q24" s="97"/>
    </row>
    <row r="25" spans="1:17" x14ac:dyDescent="0.25">
      <c r="A25" s="94"/>
      <c r="B25" s="97"/>
      <c r="C25" s="97"/>
      <c r="D25" s="97"/>
      <c r="E25" s="97"/>
      <c r="F25" s="96"/>
      <c r="G25" s="97"/>
      <c r="H25" s="97"/>
      <c r="I25" s="97"/>
      <c r="J25" s="97"/>
      <c r="K25" s="98">
        <f t="shared" si="0"/>
        <v>0</v>
      </c>
      <c r="L25" s="99">
        <f t="shared" si="1"/>
        <v>0</v>
      </c>
      <c r="M25" s="100"/>
      <c r="N25" s="100"/>
      <c r="O25" s="100"/>
      <c r="P25" s="100"/>
      <c r="Q25" s="97"/>
    </row>
    <row r="26" spans="1:17" x14ac:dyDescent="0.25">
      <c r="A26" s="94"/>
      <c r="B26" s="97"/>
      <c r="C26" s="97"/>
      <c r="D26" s="97"/>
      <c r="E26" s="97"/>
      <c r="F26" s="96"/>
      <c r="G26" s="97"/>
      <c r="H26" s="97"/>
      <c r="I26" s="97"/>
      <c r="J26" s="97"/>
      <c r="K26" s="98">
        <f t="shared" si="0"/>
        <v>0</v>
      </c>
      <c r="L26" s="99">
        <f t="shared" si="1"/>
        <v>0</v>
      </c>
      <c r="M26" s="100"/>
      <c r="N26" s="100"/>
      <c r="O26" s="100"/>
      <c r="P26" s="100"/>
      <c r="Q26" s="97"/>
    </row>
    <row r="27" spans="1:17" x14ac:dyDescent="0.25">
      <c r="A27" s="94"/>
      <c r="B27" s="97"/>
      <c r="C27" s="97"/>
      <c r="D27" s="97"/>
      <c r="E27" s="97"/>
      <c r="F27" s="96"/>
      <c r="G27" s="97"/>
      <c r="H27" s="97"/>
      <c r="I27" s="97"/>
      <c r="J27" s="97"/>
      <c r="K27" s="98">
        <f t="shared" si="0"/>
        <v>0</v>
      </c>
      <c r="L27" s="99">
        <f t="shared" si="1"/>
        <v>0</v>
      </c>
      <c r="M27" s="100"/>
      <c r="N27" s="100"/>
      <c r="O27" s="100"/>
      <c r="P27" s="100"/>
      <c r="Q27" s="97"/>
    </row>
    <row r="28" spans="1:17" x14ac:dyDescent="0.25">
      <c r="A28" s="94"/>
      <c r="B28" s="97"/>
      <c r="C28" s="97"/>
      <c r="D28" s="97"/>
      <c r="E28" s="97"/>
      <c r="F28" s="96"/>
      <c r="G28" s="97"/>
      <c r="H28" s="97"/>
      <c r="I28" s="97"/>
      <c r="J28" s="97"/>
      <c r="K28" s="98">
        <f t="shared" si="0"/>
        <v>0</v>
      </c>
      <c r="L28" s="99">
        <f t="shared" si="1"/>
        <v>0</v>
      </c>
      <c r="M28" s="100"/>
      <c r="N28" s="100"/>
      <c r="O28" s="100"/>
      <c r="P28" s="100"/>
      <c r="Q28" s="97"/>
    </row>
    <row r="29" spans="1:17" x14ac:dyDescent="0.25">
      <c r="A29" s="94"/>
      <c r="B29" s="97"/>
      <c r="C29" s="97"/>
      <c r="D29" s="97"/>
      <c r="E29" s="97"/>
      <c r="F29" s="96"/>
      <c r="G29" s="97"/>
      <c r="H29" s="97"/>
      <c r="I29" s="97"/>
      <c r="J29" s="97"/>
      <c r="K29" s="98">
        <f t="shared" si="0"/>
        <v>0</v>
      </c>
      <c r="L29" s="99">
        <f t="shared" si="1"/>
        <v>0</v>
      </c>
      <c r="M29" s="100"/>
      <c r="N29" s="100"/>
      <c r="O29" s="100"/>
      <c r="P29" s="100"/>
      <c r="Q29" s="97"/>
    </row>
    <row r="30" spans="1:17" x14ac:dyDescent="0.25">
      <c r="I30" s="169"/>
      <c r="J30" s="168"/>
      <c r="K30" s="167">
        <f>SUM(K2:K29,M31)</f>
        <v>0</v>
      </c>
      <c r="L30" s="166">
        <f>SUM(L2:L29)</f>
        <v>0</v>
      </c>
      <c r="M30" s="166">
        <f>SUM(M2:M29)</f>
        <v>19.010000000000002</v>
      </c>
      <c r="N30" s="166">
        <f>SUM(N2:N29)</f>
        <v>5.4</v>
      </c>
      <c r="O30" s="166">
        <f>SUM(O2:O29)</f>
        <v>4.25</v>
      </c>
      <c r="P30" s="166">
        <f>SUM(P2:P29)</f>
        <v>125.99</v>
      </c>
    </row>
    <row r="31" spans="1:17" x14ac:dyDescent="0.25">
      <c r="A31" s="214" t="s">
        <v>222</v>
      </c>
      <c r="B31" s="215"/>
      <c r="C31" s="165"/>
      <c r="D31" s="121"/>
      <c r="E31" s="121"/>
      <c r="F31" s="121"/>
      <c r="G31" s="121"/>
      <c r="K31" s="206" t="s">
        <v>221</v>
      </c>
      <c r="L31" s="207"/>
      <c r="M31" s="164">
        <f>SUM(D37*0.45)</f>
        <v>0</v>
      </c>
      <c r="N31" s="199" t="s">
        <v>207</v>
      </c>
      <c r="O31" s="200"/>
      <c r="P31" s="163">
        <f>SUM(K30:P30)</f>
        <v>154.65</v>
      </c>
    </row>
    <row r="32" spans="1:17" ht="14.45" customHeight="1" x14ac:dyDescent="0.25">
      <c r="A32" s="208" t="s">
        <v>220</v>
      </c>
      <c r="B32" s="209"/>
      <c r="C32" s="209"/>
      <c r="D32" s="209"/>
      <c r="E32" s="209"/>
      <c r="F32" s="209"/>
      <c r="G32" s="210"/>
      <c r="N32" s="155"/>
      <c r="O32" s="154"/>
      <c r="P32" s="153"/>
    </row>
    <row r="33" spans="1:16" x14ac:dyDescent="0.25">
      <c r="A33" s="211"/>
      <c r="B33" s="212"/>
      <c r="C33" s="212"/>
      <c r="D33" s="212"/>
      <c r="E33" s="212"/>
      <c r="F33" s="212"/>
      <c r="G33" s="213"/>
      <c r="N33" s="155"/>
      <c r="O33" s="154"/>
      <c r="P33" s="153"/>
    </row>
    <row r="34" spans="1:16" ht="5.0999999999999996" customHeight="1" x14ac:dyDescent="0.25">
      <c r="A34" s="162"/>
      <c r="B34" s="160"/>
      <c r="C34" s="160"/>
      <c r="D34" s="161"/>
      <c r="E34" s="161"/>
      <c r="F34" s="160"/>
      <c r="G34" s="159"/>
      <c r="N34" s="155"/>
      <c r="O34" s="154"/>
      <c r="P34" s="153"/>
    </row>
    <row r="35" spans="1:16" x14ac:dyDescent="0.25">
      <c r="A35" s="221" t="s">
        <v>219</v>
      </c>
      <c r="B35" s="204"/>
      <c r="C35" s="204"/>
      <c r="D35" s="158"/>
      <c r="E35" s="157"/>
      <c r="F35" s="157"/>
      <c r="G35" s="156"/>
      <c r="N35" s="155"/>
      <c r="O35" s="154"/>
      <c r="P35" s="153"/>
    </row>
    <row r="36" spans="1:16" x14ac:dyDescent="0.25">
      <c r="A36" s="221" t="s">
        <v>218</v>
      </c>
      <c r="B36" s="222"/>
      <c r="C36" s="222"/>
      <c r="D36" s="158"/>
      <c r="E36" s="157"/>
      <c r="F36" s="157"/>
      <c r="G36" s="156"/>
      <c r="N36" s="155"/>
      <c r="O36" s="154"/>
      <c r="P36" s="153"/>
    </row>
    <row r="37" spans="1:16" x14ac:dyDescent="0.25">
      <c r="A37" s="223" t="s">
        <v>217</v>
      </c>
      <c r="B37" s="224"/>
      <c r="C37" s="224"/>
      <c r="D37" s="152" cm="1">
        <f t="array" ref="D37">SUM(D35:D36*-1)</f>
        <v>0</v>
      </c>
      <c r="E37" s="151"/>
      <c r="F37" s="151"/>
      <c r="G37" s="150"/>
    </row>
    <row r="40" spans="1:16" x14ac:dyDescent="0.25">
      <c r="A40" s="201" t="s">
        <v>216</v>
      </c>
      <c r="B40" s="202"/>
      <c r="C40" s="121"/>
      <c r="D40" s="121"/>
      <c r="E40" s="121"/>
      <c r="F40" s="121"/>
      <c r="G40" s="121"/>
    </row>
    <row r="41" spans="1:16" x14ac:dyDescent="0.25">
      <c r="A41" s="216" t="s">
        <v>215</v>
      </c>
      <c r="B41" s="217"/>
      <c r="C41" s="217"/>
      <c r="D41" s="217"/>
      <c r="E41" s="217"/>
      <c r="F41" s="217"/>
      <c r="G41" s="218"/>
      <c r="H41" s="149"/>
    </row>
    <row r="42" spans="1:16" ht="14.45" customHeight="1" x14ac:dyDescent="0.25">
      <c r="A42" s="203" t="s">
        <v>214</v>
      </c>
      <c r="B42" s="204"/>
      <c r="C42" s="204"/>
      <c r="D42" s="204"/>
      <c r="E42" s="204"/>
      <c r="F42" s="204"/>
      <c r="G42" s="205"/>
      <c r="H42" s="219"/>
      <c r="I42" s="148"/>
    </row>
    <row r="43" spans="1:16" x14ac:dyDescent="0.25">
      <c r="A43" s="203" t="s">
        <v>213</v>
      </c>
      <c r="B43" s="204"/>
      <c r="C43" s="204"/>
      <c r="D43" s="204"/>
      <c r="E43" s="204"/>
      <c r="F43" s="204"/>
      <c r="G43" s="205"/>
      <c r="H43" s="220"/>
      <c r="I43" s="148"/>
    </row>
    <row r="44" spans="1:16" x14ac:dyDescent="0.25">
      <c r="A44" s="203" t="s">
        <v>212</v>
      </c>
      <c r="B44" s="204"/>
      <c r="C44" s="204"/>
      <c r="D44" s="204"/>
      <c r="E44" s="204"/>
      <c r="F44" s="204"/>
      <c r="G44" s="205"/>
      <c r="H44" s="147"/>
      <c r="I44" s="146"/>
      <c r="J44" s="103"/>
    </row>
    <row r="45" spans="1:16" x14ac:dyDescent="0.25">
      <c r="A45" s="203" t="s">
        <v>211</v>
      </c>
      <c r="B45" s="204"/>
      <c r="C45" s="204"/>
      <c r="D45" s="204"/>
      <c r="E45" s="204"/>
      <c r="F45" s="204"/>
      <c r="G45" s="205"/>
      <c r="H45" s="141"/>
    </row>
    <row r="46" spans="1:16" x14ac:dyDescent="0.25">
      <c r="A46" s="203" t="s">
        <v>210</v>
      </c>
      <c r="B46" s="204"/>
      <c r="C46" s="204"/>
      <c r="D46" s="204"/>
      <c r="E46" s="204"/>
      <c r="F46" s="204"/>
      <c r="G46" s="205"/>
      <c r="H46" s="141"/>
    </row>
    <row r="47" spans="1:16" ht="5.0999999999999996" customHeight="1" x14ac:dyDescent="0.25">
      <c r="A47" s="145"/>
      <c r="B47" s="144"/>
      <c r="C47" s="144"/>
      <c r="D47" s="144"/>
      <c r="E47" s="143"/>
      <c r="F47" s="143"/>
      <c r="G47" s="142"/>
      <c r="H47" s="141"/>
    </row>
    <row r="48" spans="1:16" x14ac:dyDescent="0.25">
      <c r="A48" s="139" t="s">
        <v>0</v>
      </c>
      <c r="B48" s="138"/>
      <c r="C48" s="225" t="s">
        <v>1</v>
      </c>
      <c r="D48" s="226"/>
      <c r="E48" s="134"/>
      <c r="F48" s="134"/>
      <c r="G48" s="133"/>
      <c r="H48" s="140"/>
    </row>
    <row r="49" spans="1:8" x14ac:dyDescent="0.25">
      <c r="A49" s="139" t="s">
        <v>204</v>
      </c>
      <c r="B49" s="138"/>
      <c r="C49" s="225" t="s">
        <v>209</v>
      </c>
      <c r="D49" s="226"/>
      <c r="E49" s="134"/>
      <c r="F49" s="134"/>
      <c r="G49" s="133"/>
      <c r="H49" s="126"/>
    </row>
    <row r="50" spans="1:8" x14ac:dyDescent="0.25">
      <c r="A50" s="137" t="s">
        <v>208</v>
      </c>
      <c r="B50" s="136"/>
      <c r="C50" s="108">
        <v>46013</v>
      </c>
      <c r="D50" s="135"/>
      <c r="E50" s="134"/>
      <c r="F50" s="134"/>
      <c r="G50" s="133"/>
      <c r="H50" s="126"/>
    </row>
    <row r="51" spans="1:8" x14ac:dyDescent="0.25">
      <c r="A51" s="132" t="s">
        <v>207</v>
      </c>
      <c r="B51" s="131"/>
      <c r="C51" s="130">
        <f>SUM(P31)</f>
        <v>154.65</v>
      </c>
      <c r="D51" s="129"/>
      <c r="E51" s="128"/>
      <c r="F51" s="128"/>
      <c r="G51" s="127"/>
      <c r="H51" s="126"/>
    </row>
    <row r="52" spans="1:8" x14ac:dyDescent="0.25">
      <c r="A52" s="125"/>
      <c r="B52" s="124"/>
      <c r="C52" s="121"/>
      <c r="D52" s="121"/>
      <c r="E52" s="121"/>
      <c r="F52" s="121"/>
      <c r="G52" s="121"/>
    </row>
    <row r="53" spans="1:8" x14ac:dyDescent="0.25">
      <c r="A53" s="227" t="s">
        <v>206</v>
      </c>
      <c r="B53" s="228"/>
      <c r="C53" s="123"/>
      <c r="D53" s="122"/>
      <c r="E53" s="121"/>
      <c r="F53" s="121"/>
      <c r="G53" s="121"/>
    </row>
    <row r="54" spans="1:8" x14ac:dyDescent="0.25">
      <c r="A54" s="120" t="s">
        <v>0</v>
      </c>
      <c r="B54" s="119"/>
      <c r="C54" s="225" t="s">
        <v>205</v>
      </c>
      <c r="D54" s="226"/>
      <c r="E54" s="118"/>
      <c r="F54" s="117"/>
      <c r="G54" s="116"/>
      <c r="H54" s="104"/>
    </row>
    <row r="55" spans="1:8" x14ac:dyDescent="0.25">
      <c r="A55" s="115" t="s">
        <v>204</v>
      </c>
      <c r="B55" s="114"/>
      <c r="C55" s="225" t="s">
        <v>203</v>
      </c>
      <c r="D55" s="226"/>
      <c r="E55" s="113"/>
      <c r="F55" s="112"/>
      <c r="G55" s="111"/>
      <c r="H55" s="104"/>
    </row>
    <row r="56" spans="1:8" x14ac:dyDescent="0.25">
      <c r="A56" s="110" t="s">
        <v>202</v>
      </c>
      <c r="B56" s="109"/>
      <c r="C56" s="108">
        <v>46013</v>
      </c>
      <c r="D56" s="107"/>
      <c r="E56" s="106"/>
      <c r="F56" s="106"/>
      <c r="G56" s="105"/>
      <c r="H56" s="104"/>
    </row>
    <row r="57" spans="1:8" x14ac:dyDescent="0.25">
      <c r="A57" s="103"/>
      <c r="B57" s="102"/>
    </row>
  </sheetData>
  <sheetProtection sheet="1" objects="1" scenarios="1"/>
  <mergeCells count="20">
    <mergeCell ref="N31:O31"/>
    <mergeCell ref="A40:B40"/>
    <mergeCell ref="A44:G44"/>
    <mergeCell ref="A43:G43"/>
    <mergeCell ref="A42:G42"/>
    <mergeCell ref="K31:L31"/>
    <mergeCell ref="A32:G33"/>
    <mergeCell ref="A31:B31"/>
    <mergeCell ref="A41:G41"/>
    <mergeCell ref="H42:H43"/>
    <mergeCell ref="A35:C35"/>
    <mergeCell ref="A36:C36"/>
    <mergeCell ref="A37:C37"/>
    <mergeCell ref="C55:D55"/>
    <mergeCell ref="A45:G45"/>
    <mergeCell ref="A46:G46"/>
    <mergeCell ref="C49:D49"/>
    <mergeCell ref="C48:D48"/>
    <mergeCell ref="A53:B53"/>
    <mergeCell ref="C54:D54"/>
  </mergeCells>
  <conditionalFormatting sqref="K2:L29">
    <cfRule type="cellIs" dxfId="1" priority="1" operator="equal">
      <formula>0</formula>
    </cfRule>
  </conditionalFormatting>
  <conditionalFormatting sqref="M2:M29">
    <cfRule type="cellIs" dxfId="0" priority="2" operator="equal">
      <formula>0</formula>
    </cfRule>
  </conditionalFormatting>
  <pageMargins left="0.7" right="0.7" top="0.75" bottom="0.75" header="0.3" footer="0.3"/>
  <pageSetup paperSize="9" scale="41"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1B986-F296-4E79-9A23-8B3B21C90C5D}">
  <sheetPr>
    <tabColor theme="9" tint="0.79998168889431442"/>
    <pageSetUpPr fitToPage="1"/>
  </sheetPr>
  <dimension ref="A1:Q59"/>
  <sheetViews>
    <sheetView showGridLines="0" tabSelected="1" zoomScaleNormal="100" workbookViewId="0">
      <pane ySplit="1" topLeftCell="A2" activePane="bottomLeft" state="frozen"/>
      <selection pane="bottomLeft"/>
    </sheetView>
  </sheetViews>
  <sheetFormatPr defaultColWidth="9.140625" defaultRowHeight="15" x14ac:dyDescent="0.25"/>
  <cols>
    <col min="1" max="1" width="10.85546875" style="101" customWidth="1"/>
    <col min="2" max="2" width="10.5703125" style="101" customWidth="1"/>
    <col min="3" max="4" width="22.5703125" style="101" bestFit="1" customWidth="1"/>
    <col min="5" max="5" width="10.85546875" style="101" bestFit="1" customWidth="1"/>
    <col min="6" max="6" width="27.5703125" style="101" bestFit="1" customWidth="1"/>
    <col min="7" max="7" width="10.85546875" style="101" customWidth="1"/>
    <col min="8" max="8" width="60.5703125" style="101" customWidth="1"/>
    <col min="9" max="9" width="33.42578125" style="101" customWidth="1"/>
    <col min="10" max="10" width="15.5703125" style="101" bestFit="1" customWidth="1"/>
    <col min="11" max="11" width="12.140625" style="101" customWidth="1"/>
    <col min="12" max="12" width="10.5703125" style="101" customWidth="1"/>
    <col min="13" max="13" width="8.5703125" style="101" bestFit="1" customWidth="1"/>
    <col min="14" max="14" width="9.140625" style="101"/>
    <col min="15" max="15" width="9.140625" style="101" customWidth="1"/>
    <col min="16" max="16" width="9.85546875" style="101" bestFit="1" customWidth="1"/>
    <col min="17" max="17" width="32" style="101" bestFit="1" customWidth="1"/>
    <col min="18" max="16384" width="9.140625" style="101"/>
  </cols>
  <sheetData>
    <row r="1" spans="1:17" ht="60" x14ac:dyDescent="0.25">
      <c r="A1" s="172" t="s">
        <v>2</v>
      </c>
      <c r="B1" s="171" t="s">
        <v>248</v>
      </c>
      <c r="C1" s="171" t="s">
        <v>143</v>
      </c>
      <c r="D1" s="171" t="s">
        <v>144</v>
      </c>
      <c r="E1" s="171" t="s">
        <v>247</v>
      </c>
      <c r="F1" s="171" t="s">
        <v>10</v>
      </c>
      <c r="G1" s="171" t="s">
        <v>246</v>
      </c>
      <c r="H1" s="171" t="s">
        <v>145</v>
      </c>
      <c r="I1" s="171" t="s">
        <v>245</v>
      </c>
      <c r="J1" s="171" t="s">
        <v>244</v>
      </c>
      <c r="K1" s="171" t="s">
        <v>146</v>
      </c>
      <c r="L1" s="171" t="s">
        <v>243</v>
      </c>
      <c r="M1" s="171" t="s">
        <v>147</v>
      </c>
      <c r="N1" s="171" t="s">
        <v>148</v>
      </c>
      <c r="O1" s="171" t="s">
        <v>149</v>
      </c>
      <c r="P1" s="171" t="s">
        <v>150</v>
      </c>
      <c r="Q1" s="171" t="s">
        <v>17</v>
      </c>
    </row>
    <row r="2" spans="1:17" x14ac:dyDescent="0.25">
      <c r="A2" s="94">
        <v>46043</v>
      </c>
      <c r="B2" s="95">
        <v>0.38541666666666669</v>
      </c>
      <c r="C2" s="95" t="s">
        <v>368</v>
      </c>
      <c r="D2" s="95" t="s">
        <v>369</v>
      </c>
      <c r="E2" s="95">
        <v>0.4375</v>
      </c>
      <c r="F2" s="96" t="s">
        <v>30</v>
      </c>
      <c r="G2" s="97"/>
      <c r="H2" s="97" t="s">
        <v>372</v>
      </c>
      <c r="I2" s="97"/>
      <c r="J2" s="97"/>
      <c r="K2" s="98">
        <f>SUM(J2*0.45)</f>
        <v>0</v>
      </c>
      <c r="L2" s="99">
        <f>SUM(J2*0.05*G2)</f>
        <v>0</v>
      </c>
      <c r="M2" s="100"/>
      <c r="N2" s="100"/>
      <c r="O2" s="100"/>
      <c r="P2" s="100"/>
      <c r="Q2" s="97" t="s">
        <v>366</v>
      </c>
    </row>
    <row r="3" spans="1:17" x14ac:dyDescent="0.25">
      <c r="A3" s="94">
        <v>46043</v>
      </c>
      <c r="B3" s="95"/>
      <c r="C3" s="95"/>
      <c r="D3" s="95"/>
      <c r="E3" s="95"/>
      <c r="F3" s="96"/>
      <c r="G3" s="97"/>
      <c r="H3" s="97" t="s">
        <v>371</v>
      </c>
      <c r="I3" s="97"/>
      <c r="J3" s="97"/>
      <c r="K3" s="98"/>
      <c r="L3" s="99"/>
      <c r="M3" s="100"/>
      <c r="N3" s="100">
        <v>30</v>
      </c>
      <c r="O3" s="100"/>
      <c r="P3" s="100"/>
      <c r="Q3" s="97" t="s">
        <v>366</v>
      </c>
    </row>
    <row r="4" spans="1:17" x14ac:dyDescent="0.25">
      <c r="A4" s="94">
        <v>46043</v>
      </c>
      <c r="B4" s="95"/>
      <c r="C4" s="95"/>
      <c r="D4" s="95"/>
      <c r="E4" s="95"/>
      <c r="F4" s="96"/>
      <c r="G4" s="97"/>
      <c r="H4" s="97" t="s">
        <v>370</v>
      </c>
      <c r="I4" s="97"/>
      <c r="J4" s="97"/>
      <c r="K4" s="98"/>
      <c r="L4" s="99"/>
      <c r="M4" s="100"/>
      <c r="N4" s="100"/>
      <c r="O4" s="100">
        <v>4.25</v>
      </c>
      <c r="P4" s="100"/>
      <c r="Q4" s="97" t="s">
        <v>366</v>
      </c>
    </row>
    <row r="5" spans="1:17" x14ac:dyDescent="0.25">
      <c r="A5" s="94">
        <v>46043</v>
      </c>
      <c r="B5" s="95">
        <v>0.71875</v>
      </c>
      <c r="C5" s="95" t="s">
        <v>369</v>
      </c>
      <c r="D5" s="95" t="s">
        <v>368</v>
      </c>
      <c r="E5" s="95">
        <v>0.79861111111111116</v>
      </c>
      <c r="F5" s="96" t="s">
        <v>30</v>
      </c>
      <c r="G5" s="97"/>
      <c r="H5" s="97" t="s">
        <v>367</v>
      </c>
      <c r="I5" s="97"/>
      <c r="J5" s="97"/>
      <c r="K5" s="98"/>
      <c r="L5" s="99"/>
      <c r="M5" s="100">
        <v>25.87</v>
      </c>
      <c r="N5" s="100"/>
      <c r="O5" s="100"/>
      <c r="P5" s="100"/>
      <c r="Q5" s="97" t="s">
        <v>366</v>
      </c>
    </row>
    <row r="6" spans="1:17" x14ac:dyDescent="0.25">
      <c r="A6" s="94"/>
      <c r="B6" s="95"/>
      <c r="C6" s="95"/>
      <c r="D6" s="173"/>
      <c r="E6" s="95"/>
      <c r="F6" s="96"/>
      <c r="G6" s="97"/>
      <c r="H6" s="170"/>
      <c r="I6" s="97"/>
      <c r="J6" s="97"/>
      <c r="K6" s="98"/>
      <c r="L6" s="99"/>
      <c r="M6" s="100"/>
      <c r="N6" s="100"/>
      <c r="O6" s="100"/>
      <c r="P6" s="100"/>
      <c r="Q6" s="97"/>
    </row>
    <row r="7" spans="1:17" x14ac:dyDescent="0.25">
      <c r="A7" s="94"/>
      <c r="B7" s="95"/>
      <c r="C7" s="173"/>
      <c r="D7" s="97"/>
      <c r="E7" s="95"/>
      <c r="F7" s="96"/>
      <c r="G7" s="97"/>
      <c r="H7" s="97"/>
      <c r="I7" s="97"/>
      <c r="J7" s="97"/>
      <c r="K7" s="98"/>
      <c r="L7" s="99"/>
      <c r="M7" s="100"/>
      <c r="N7" s="100"/>
      <c r="O7" s="100"/>
      <c r="P7" s="100"/>
      <c r="Q7" s="97"/>
    </row>
    <row r="8" spans="1:17" x14ac:dyDescent="0.25">
      <c r="A8" s="94"/>
      <c r="B8" s="95"/>
      <c r="C8" s="97"/>
      <c r="D8" s="95"/>
      <c r="E8" s="95"/>
      <c r="F8" s="96"/>
      <c r="G8" s="97"/>
      <c r="H8" s="97"/>
      <c r="I8" s="97"/>
      <c r="J8" s="97"/>
      <c r="K8" s="98">
        <f>SUM(J8*0.45)</f>
        <v>0</v>
      </c>
      <c r="L8" s="99">
        <f>SUM(J8*0.05*G8)</f>
        <v>0</v>
      </c>
      <c r="M8" s="100"/>
      <c r="N8" s="100"/>
      <c r="O8" s="100"/>
      <c r="P8" s="100"/>
      <c r="Q8" s="97"/>
    </row>
    <row r="9" spans="1:17" x14ac:dyDescent="0.25">
      <c r="A9" s="94"/>
      <c r="B9" s="95"/>
      <c r="C9" s="95"/>
      <c r="D9" s="95"/>
      <c r="E9" s="95"/>
      <c r="F9" s="96"/>
      <c r="G9" s="97"/>
      <c r="H9" s="97"/>
      <c r="I9" s="97"/>
      <c r="J9" s="97"/>
      <c r="K9" s="98">
        <f>SUM(J9*0.45)</f>
        <v>0</v>
      </c>
      <c r="L9" s="99">
        <f>SUM(J9*0.05*G9)</f>
        <v>0</v>
      </c>
      <c r="M9" s="100"/>
      <c r="N9" s="100"/>
      <c r="O9" s="100"/>
      <c r="P9" s="100"/>
      <c r="Q9" s="97"/>
    </row>
    <row r="10" spans="1:17" x14ac:dyDescent="0.25">
      <c r="A10" s="94"/>
      <c r="B10" s="95"/>
      <c r="C10" s="97"/>
      <c r="D10" s="97"/>
      <c r="E10" s="95"/>
      <c r="F10" s="96"/>
      <c r="G10" s="97"/>
      <c r="H10" s="97"/>
      <c r="I10" s="97"/>
      <c r="J10" s="97"/>
      <c r="K10" s="98">
        <f>SUM(J10*0.45)</f>
        <v>0</v>
      </c>
      <c r="L10" s="99">
        <f>SUM(J10*0.05*G10)</f>
        <v>0</v>
      </c>
      <c r="M10" s="100"/>
      <c r="N10" s="100"/>
      <c r="O10" s="100"/>
      <c r="P10" s="100"/>
      <c r="Q10" s="97"/>
    </row>
    <row r="11" spans="1:17" x14ac:dyDescent="0.25">
      <c r="A11" s="94"/>
      <c r="B11" s="95"/>
      <c r="C11" s="97"/>
      <c r="D11" s="97"/>
      <c r="E11" s="95"/>
      <c r="F11" s="96"/>
      <c r="G11" s="97"/>
      <c r="H11" s="97"/>
      <c r="I11" s="97"/>
      <c r="J11" s="97"/>
      <c r="K11" s="98">
        <f>SUM(J11*0.45)</f>
        <v>0</v>
      </c>
      <c r="L11" s="99">
        <f>SUM(J11*0.05*G11)</f>
        <v>0</v>
      </c>
      <c r="M11" s="100"/>
      <c r="N11" s="100"/>
      <c r="O11" s="100"/>
      <c r="P11" s="100"/>
      <c r="Q11" s="97"/>
    </row>
    <row r="12" spans="1:17" x14ac:dyDescent="0.25">
      <c r="A12" s="94"/>
      <c r="B12" s="95"/>
      <c r="C12" s="97"/>
      <c r="D12" s="97"/>
      <c r="E12" s="95"/>
      <c r="F12" s="96"/>
      <c r="G12" s="97"/>
      <c r="H12" s="97"/>
      <c r="I12" s="97"/>
      <c r="J12" s="97"/>
      <c r="K12" s="98">
        <f>SUM(J12*0.45)</f>
        <v>0</v>
      </c>
      <c r="L12" s="99">
        <f>SUM(J12*0.05*G12)</f>
        <v>0</v>
      </c>
      <c r="M12" s="100"/>
      <c r="N12" s="100"/>
      <c r="O12" s="100"/>
      <c r="P12" s="100"/>
      <c r="Q12" s="97"/>
    </row>
    <row r="13" spans="1:17" x14ac:dyDescent="0.25">
      <c r="A13" s="94"/>
      <c r="B13" s="97"/>
      <c r="C13" s="97"/>
      <c r="D13" s="97"/>
      <c r="E13" s="97"/>
      <c r="F13" s="96"/>
      <c r="G13" s="97"/>
      <c r="H13" s="97"/>
      <c r="I13" s="97"/>
      <c r="J13" s="97"/>
      <c r="K13" s="98">
        <f>SUM(J13*0.45)</f>
        <v>0</v>
      </c>
      <c r="L13" s="99">
        <f>SUM(J13*0.05*G13)</f>
        <v>0</v>
      </c>
      <c r="M13" s="100"/>
      <c r="N13" s="100"/>
      <c r="O13" s="100"/>
      <c r="P13" s="100"/>
      <c r="Q13" s="97"/>
    </row>
    <row r="14" spans="1:17" x14ac:dyDescent="0.25">
      <c r="A14" s="94"/>
      <c r="B14" s="97"/>
      <c r="C14" s="97"/>
      <c r="D14" s="97"/>
      <c r="E14" s="97"/>
      <c r="F14" s="96"/>
      <c r="G14" s="97"/>
      <c r="H14" s="97"/>
      <c r="I14" s="97"/>
      <c r="J14" s="97"/>
      <c r="K14" s="98">
        <f>SUM(J14*0.45)</f>
        <v>0</v>
      </c>
      <c r="L14" s="99">
        <f>SUM(J14*0.05*G14)</f>
        <v>0</v>
      </c>
      <c r="M14" s="100"/>
      <c r="N14" s="100"/>
      <c r="O14" s="100"/>
      <c r="P14" s="100"/>
      <c r="Q14" s="97"/>
    </row>
    <row r="15" spans="1:17" x14ac:dyDescent="0.25">
      <c r="A15" s="94"/>
      <c r="B15" s="97"/>
      <c r="C15" s="97"/>
      <c r="D15" s="97"/>
      <c r="E15" s="97"/>
      <c r="F15" s="96"/>
      <c r="G15" s="97"/>
      <c r="H15" s="97"/>
      <c r="I15" s="97"/>
      <c r="J15" s="97"/>
      <c r="K15" s="98">
        <f>SUM(J15*0.45)</f>
        <v>0</v>
      </c>
      <c r="L15" s="99">
        <f>SUM(J15*0.05*G15)</f>
        <v>0</v>
      </c>
      <c r="M15" s="100"/>
      <c r="N15" s="100"/>
      <c r="O15" s="100"/>
      <c r="P15" s="100"/>
      <c r="Q15" s="97"/>
    </row>
    <row r="16" spans="1:17" x14ac:dyDescent="0.25">
      <c r="A16" s="94"/>
      <c r="B16" s="97"/>
      <c r="C16" s="97"/>
      <c r="D16" s="97"/>
      <c r="E16" s="97"/>
      <c r="F16" s="96"/>
      <c r="G16" s="97"/>
      <c r="H16" s="97"/>
      <c r="I16" s="97"/>
      <c r="J16" s="97"/>
      <c r="K16" s="98">
        <f>SUM(J16*0.45)</f>
        <v>0</v>
      </c>
      <c r="L16" s="99">
        <f>SUM(J16*0.05*G16)</f>
        <v>0</v>
      </c>
      <c r="M16" s="100"/>
      <c r="N16" s="100"/>
      <c r="O16" s="100"/>
      <c r="P16" s="100"/>
      <c r="Q16" s="97"/>
    </row>
    <row r="17" spans="1:17" x14ac:dyDescent="0.25">
      <c r="A17" s="94"/>
      <c r="B17" s="97"/>
      <c r="C17" s="97"/>
      <c r="D17" s="97"/>
      <c r="E17" s="97"/>
      <c r="F17" s="96"/>
      <c r="G17" s="97"/>
      <c r="H17" s="97"/>
      <c r="I17" s="97"/>
      <c r="J17" s="97"/>
      <c r="K17" s="98">
        <f>SUM(J17*0.45)</f>
        <v>0</v>
      </c>
      <c r="L17" s="99">
        <f>SUM(J17*0.05*G17)</f>
        <v>0</v>
      </c>
      <c r="M17" s="100"/>
      <c r="N17" s="100"/>
      <c r="O17" s="100"/>
      <c r="P17" s="100"/>
      <c r="Q17" s="97"/>
    </row>
    <row r="18" spans="1:17" x14ac:dyDescent="0.25">
      <c r="A18" s="94"/>
      <c r="B18" s="97"/>
      <c r="C18" s="97"/>
      <c r="D18" s="97"/>
      <c r="E18" s="97"/>
      <c r="F18" s="96"/>
      <c r="G18" s="97"/>
      <c r="H18" s="97"/>
      <c r="I18" s="97"/>
      <c r="J18" s="97"/>
      <c r="K18" s="98">
        <f>SUM(J18*0.45)</f>
        <v>0</v>
      </c>
      <c r="L18" s="99">
        <f>SUM(J18*0.05*G18)</f>
        <v>0</v>
      </c>
      <c r="M18" s="100"/>
      <c r="N18" s="100"/>
      <c r="O18" s="100"/>
      <c r="P18" s="100"/>
      <c r="Q18" s="97"/>
    </row>
    <row r="19" spans="1:17" x14ac:dyDescent="0.25">
      <c r="A19" s="94"/>
      <c r="B19" s="97"/>
      <c r="C19" s="97"/>
      <c r="D19" s="97"/>
      <c r="E19" s="97"/>
      <c r="F19" s="96"/>
      <c r="G19" s="97"/>
      <c r="H19" s="97"/>
      <c r="I19" s="97"/>
      <c r="J19" s="97"/>
      <c r="K19" s="98">
        <f>SUM(J19*0.45)</f>
        <v>0</v>
      </c>
      <c r="L19" s="99">
        <f>SUM(J19*0.05*G19)</f>
        <v>0</v>
      </c>
      <c r="M19" s="100"/>
      <c r="N19" s="100"/>
      <c r="O19" s="100"/>
      <c r="P19" s="100"/>
      <c r="Q19" s="97"/>
    </row>
    <row r="20" spans="1:17" x14ac:dyDescent="0.25">
      <c r="A20" s="94"/>
      <c r="B20" s="97"/>
      <c r="C20" s="97"/>
      <c r="D20" s="97"/>
      <c r="E20" s="97"/>
      <c r="F20" s="96"/>
      <c r="G20" s="97"/>
      <c r="H20" s="97"/>
      <c r="I20" s="97"/>
      <c r="J20" s="97"/>
      <c r="K20" s="98">
        <f>SUM(J20*0.45)</f>
        <v>0</v>
      </c>
      <c r="L20" s="99">
        <f>SUM(J20*0.05*G20)</f>
        <v>0</v>
      </c>
      <c r="M20" s="100"/>
      <c r="N20" s="100"/>
      <c r="O20" s="100"/>
      <c r="P20" s="100"/>
      <c r="Q20" s="97"/>
    </row>
    <row r="21" spans="1:17" x14ac:dyDescent="0.25">
      <c r="A21" s="94"/>
      <c r="B21" s="97"/>
      <c r="C21" s="97"/>
      <c r="D21" s="97"/>
      <c r="E21" s="97"/>
      <c r="F21" s="96"/>
      <c r="G21" s="97"/>
      <c r="H21" s="97"/>
      <c r="I21" s="97"/>
      <c r="J21" s="97"/>
      <c r="K21" s="98">
        <f>SUM(J21*0.45)</f>
        <v>0</v>
      </c>
      <c r="L21" s="99">
        <f>SUM(J21*0.05*G21)</f>
        <v>0</v>
      </c>
      <c r="M21" s="100"/>
      <c r="N21" s="100"/>
      <c r="O21" s="100"/>
      <c r="P21" s="100"/>
      <c r="Q21" s="97"/>
    </row>
    <row r="22" spans="1:17" x14ac:dyDescent="0.25">
      <c r="A22" s="94"/>
      <c r="B22" s="97"/>
      <c r="C22" s="97"/>
      <c r="D22" s="97"/>
      <c r="E22" s="97"/>
      <c r="F22" s="96"/>
      <c r="G22" s="97"/>
      <c r="H22" s="97"/>
      <c r="I22" s="97"/>
      <c r="J22" s="97"/>
      <c r="K22" s="98">
        <f>SUM(J22*0.45)</f>
        <v>0</v>
      </c>
      <c r="L22" s="99">
        <f>SUM(J22*0.05*G22)</f>
        <v>0</v>
      </c>
      <c r="M22" s="100"/>
      <c r="N22" s="100"/>
      <c r="O22" s="100"/>
      <c r="P22" s="100"/>
      <c r="Q22" s="97"/>
    </row>
    <row r="23" spans="1:17" x14ac:dyDescent="0.25">
      <c r="A23" s="94"/>
      <c r="B23" s="97"/>
      <c r="C23" s="97"/>
      <c r="D23" s="97"/>
      <c r="E23" s="97"/>
      <c r="F23" s="96"/>
      <c r="G23" s="97"/>
      <c r="H23" s="97"/>
      <c r="I23" s="97"/>
      <c r="J23" s="97"/>
      <c r="K23" s="98">
        <f>SUM(J23*0.45)</f>
        <v>0</v>
      </c>
      <c r="L23" s="99">
        <f>SUM(J23*0.05*G23)</f>
        <v>0</v>
      </c>
      <c r="M23" s="100"/>
      <c r="N23" s="100"/>
      <c r="O23" s="100"/>
      <c r="P23" s="100"/>
      <c r="Q23" s="97"/>
    </row>
    <row r="24" spans="1:17" x14ac:dyDescent="0.25">
      <c r="A24" s="94"/>
      <c r="B24" s="97"/>
      <c r="C24" s="97"/>
      <c r="D24" s="97"/>
      <c r="E24" s="97"/>
      <c r="F24" s="96"/>
      <c r="G24" s="97"/>
      <c r="H24" s="97"/>
      <c r="I24" s="97"/>
      <c r="J24" s="97"/>
      <c r="K24" s="98">
        <f>SUM(J24*0.45)</f>
        <v>0</v>
      </c>
      <c r="L24" s="99">
        <f>SUM(J24*0.05*G24)</f>
        <v>0</v>
      </c>
      <c r="M24" s="100"/>
      <c r="N24" s="100"/>
      <c r="O24" s="100"/>
      <c r="P24" s="100"/>
      <c r="Q24" s="97"/>
    </row>
    <row r="25" spans="1:17" x14ac:dyDescent="0.25">
      <c r="A25" s="94"/>
      <c r="B25" s="97"/>
      <c r="C25" s="97"/>
      <c r="D25" s="97"/>
      <c r="E25" s="97"/>
      <c r="F25" s="96"/>
      <c r="G25" s="97"/>
      <c r="H25" s="97"/>
      <c r="I25" s="97"/>
      <c r="J25" s="97"/>
      <c r="K25" s="98">
        <f>SUM(J25*0.45)</f>
        <v>0</v>
      </c>
      <c r="L25" s="99">
        <f>SUM(J25*0.05*G25)</f>
        <v>0</v>
      </c>
      <c r="M25" s="100"/>
      <c r="N25" s="100"/>
      <c r="O25" s="100"/>
      <c r="P25" s="100"/>
      <c r="Q25" s="97"/>
    </row>
    <row r="26" spans="1:17" x14ac:dyDescent="0.25">
      <c r="A26" s="94"/>
      <c r="B26" s="97"/>
      <c r="C26" s="97"/>
      <c r="D26" s="97"/>
      <c r="E26" s="97"/>
      <c r="F26" s="96"/>
      <c r="G26" s="97"/>
      <c r="H26" s="97"/>
      <c r="I26" s="97"/>
      <c r="J26" s="97"/>
      <c r="K26" s="98">
        <f>SUM(J26*0.45)</f>
        <v>0</v>
      </c>
      <c r="L26" s="99">
        <f>SUM(J26*0.05*G26)</f>
        <v>0</v>
      </c>
      <c r="M26" s="100"/>
      <c r="N26" s="100"/>
      <c r="O26" s="100"/>
      <c r="P26" s="100"/>
      <c r="Q26" s="97"/>
    </row>
    <row r="27" spans="1:17" x14ac:dyDescent="0.25">
      <c r="A27" s="94"/>
      <c r="B27" s="97"/>
      <c r="C27" s="97"/>
      <c r="D27" s="97"/>
      <c r="E27" s="97"/>
      <c r="F27" s="96"/>
      <c r="G27" s="97"/>
      <c r="H27" s="97"/>
      <c r="I27" s="97"/>
      <c r="J27" s="97"/>
      <c r="K27" s="98">
        <f>SUM(J27*0.45)</f>
        <v>0</v>
      </c>
      <c r="L27" s="99">
        <f>SUM(J27*0.05*G27)</f>
        <v>0</v>
      </c>
      <c r="M27" s="100"/>
      <c r="N27" s="100"/>
      <c r="O27" s="100"/>
      <c r="P27" s="100"/>
      <c r="Q27" s="97"/>
    </row>
    <row r="28" spans="1:17" x14ac:dyDescent="0.25">
      <c r="A28" s="94"/>
      <c r="B28" s="97"/>
      <c r="C28" s="97"/>
      <c r="D28" s="97"/>
      <c r="E28" s="97"/>
      <c r="F28" s="96"/>
      <c r="G28" s="97"/>
      <c r="H28" s="97"/>
      <c r="I28" s="97"/>
      <c r="J28" s="97"/>
      <c r="K28" s="98">
        <f>SUM(J28*0.45)</f>
        <v>0</v>
      </c>
      <c r="L28" s="99">
        <f>SUM(J28*0.05*G28)</f>
        <v>0</v>
      </c>
      <c r="M28" s="100"/>
      <c r="N28" s="100"/>
      <c r="O28" s="100"/>
      <c r="P28" s="100"/>
      <c r="Q28" s="97"/>
    </row>
    <row r="29" spans="1:17" x14ac:dyDescent="0.25">
      <c r="A29" s="94"/>
      <c r="B29" s="97"/>
      <c r="C29" s="97"/>
      <c r="D29" s="97"/>
      <c r="E29" s="97"/>
      <c r="F29" s="96"/>
      <c r="G29" s="97"/>
      <c r="H29" s="97"/>
      <c r="I29" s="97"/>
      <c r="J29" s="97"/>
      <c r="K29" s="98">
        <f>SUM(J29*0.45)</f>
        <v>0</v>
      </c>
      <c r="L29" s="99">
        <f>SUM(J29*0.05*G29)</f>
        <v>0</v>
      </c>
      <c r="M29" s="100"/>
      <c r="N29" s="100"/>
      <c r="O29" s="100"/>
      <c r="P29" s="100"/>
      <c r="Q29" s="97"/>
    </row>
    <row r="30" spans="1:17" x14ac:dyDescent="0.25">
      <c r="A30" s="94"/>
      <c r="B30" s="97"/>
      <c r="C30" s="97"/>
      <c r="D30" s="97"/>
      <c r="E30" s="97"/>
      <c r="F30" s="96"/>
      <c r="G30" s="97"/>
      <c r="H30" s="97"/>
      <c r="I30" s="97"/>
      <c r="J30" s="97"/>
      <c r="K30" s="98">
        <f>SUM(J30*0.45)</f>
        <v>0</v>
      </c>
      <c r="L30" s="99">
        <f>SUM(J30*0.05*G30)</f>
        <v>0</v>
      </c>
      <c r="M30" s="100"/>
      <c r="N30" s="100"/>
      <c r="O30" s="100"/>
      <c r="P30" s="100"/>
      <c r="Q30" s="97"/>
    </row>
    <row r="31" spans="1:17" x14ac:dyDescent="0.25">
      <c r="A31" s="94"/>
      <c r="B31" s="97"/>
      <c r="C31" s="97"/>
      <c r="D31" s="97"/>
      <c r="E31" s="97"/>
      <c r="F31" s="96"/>
      <c r="G31" s="97"/>
      <c r="H31" s="97"/>
      <c r="I31" s="97"/>
      <c r="J31" s="97"/>
      <c r="K31" s="98">
        <f>SUM(J31*0.45)</f>
        <v>0</v>
      </c>
      <c r="L31" s="99">
        <f>SUM(J31*0.05*G31)</f>
        <v>0</v>
      </c>
      <c r="M31" s="100"/>
      <c r="N31" s="100"/>
      <c r="O31" s="100"/>
      <c r="P31" s="100"/>
      <c r="Q31" s="97"/>
    </row>
    <row r="32" spans="1:17" x14ac:dyDescent="0.25">
      <c r="I32" s="169"/>
      <c r="J32" s="168"/>
      <c r="K32" s="167">
        <f>SUM(K2:K31,M33)</f>
        <v>0</v>
      </c>
      <c r="L32" s="166">
        <f>SUM(L2:L31)</f>
        <v>0</v>
      </c>
      <c r="M32" s="166">
        <f>SUM(M2:M31)</f>
        <v>25.87</v>
      </c>
      <c r="N32" s="166">
        <f>SUM(N2:N31)</f>
        <v>30</v>
      </c>
      <c r="O32" s="166">
        <f>SUM(O2:O31)</f>
        <v>4.25</v>
      </c>
      <c r="P32" s="166">
        <f>SUM(P2:P31)</f>
        <v>0</v>
      </c>
    </row>
    <row r="33" spans="1:16" x14ac:dyDescent="0.25">
      <c r="A33" s="214" t="s">
        <v>222</v>
      </c>
      <c r="B33" s="215"/>
      <c r="C33" s="165"/>
      <c r="D33" s="121"/>
      <c r="E33" s="121"/>
      <c r="F33" s="121"/>
      <c r="G33" s="121"/>
      <c r="K33" s="206" t="s">
        <v>221</v>
      </c>
      <c r="L33" s="207"/>
      <c r="M33" s="164">
        <f>SUM(D39*0.45)</f>
        <v>0</v>
      </c>
      <c r="N33" s="199" t="s">
        <v>207</v>
      </c>
      <c r="O33" s="200"/>
      <c r="P33" s="163">
        <f>SUM(K32:P32)</f>
        <v>60.120000000000005</v>
      </c>
    </row>
    <row r="34" spans="1:16" ht="14.45" customHeight="1" x14ac:dyDescent="0.25">
      <c r="A34" s="208" t="s">
        <v>220</v>
      </c>
      <c r="B34" s="209"/>
      <c r="C34" s="209"/>
      <c r="D34" s="209"/>
      <c r="E34" s="209"/>
      <c r="F34" s="209"/>
      <c r="G34" s="210"/>
      <c r="N34" s="155"/>
      <c r="O34" s="154"/>
      <c r="P34" s="153"/>
    </row>
    <row r="35" spans="1:16" x14ac:dyDescent="0.25">
      <c r="A35" s="211"/>
      <c r="B35" s="212"/>
      <c r="C35" s="212"/>
      <c r="D35" s="212"/>
      <c r="E35" s="212"/>
      <c r="F35" s="212"/>
      <c r="G35" s="213"/>
      <c r="N35" s="155"/>
      <c r="O35" s="154"/>
      <c r="P35" s="153"/>
    </row>
    <row r="36" spans="1:16" ht="5.0999999999999996" customHeight="1" x14ac:dyDescent="0.25">
      <c r="A36" s="162"/>
      <c r="B36" s="160"/>
      <c r="C36" s="160"/>
      <c r="D36" s="161"/>
      <c r="E36" s="161"/>
      <c r="F36" s="160"/>
      <c r="G36" s="159"/>
      <c r="N36" s="155"/>
      <c r="O36" s="154"/>
      <c r="P36" s="153"/>
    </row>
    <row r="37" spans="1:16" x14ac:dyDescent="0.25">
      <c r="A37" s="221" t="s">
        <v>219</v>
      </c>
      <c r="B37" s="204"/>
      <c r="C37" s="204"/>
      <c r="D37" s="158"/>
      <c r="E37" s="157"/>
      <c r="F37" s="157"/>
      <c r="G37" s="156"/>
      <c r="N37" s="155"/>
      <c r="O37" s="154"/>
      <c r="P37" s="153"/>
    </row>
    <row r="38" spans="1:16" x14ac:dyDescent="0.25">
      <c r="A38" s="221" t="s">
        <v>218</v>
      </c>
      <c r="B38" s="222"/>
      <c r="C38" s="222"/>
      <c r="D38" s="158"/>
      <c r="E38" s="157"/>
      <c r="F38" s="157"/>
      <c r="G38" s="156"/>
      <c r="N38" s="155"/>
      <c r="O38" s="154"/>
      <c r="P38" s="153"/>
    </row>
    <row r="39" spans="1:16" x14ac:dyDescent="0.25">
      <c r="A39" s="223" t="s">
        <v>217</v>
      </c>
      <c r="B39" s="224"/>
      <c r="C39" s="224"/>
      <c r="D39" s="152" cm="1">
        <f t="array" ref="D39">SUM(D37:D38*-1)</f>
        <v>0</v>
      </c>
      <c r="E39" s="151"/>
      <c r="F39" s="151"/>
      <c r="G39" s="150"/>
    </row>
    <row r="42" spans="1:16" x14ac:dyDescent="0.25">
      <c r="A42" s="201" t="s">
        <v>216</v>
      </c>
      <c r="B42" s="202"/>
      <c r="C42" s="121"/>
      <c r="D42" s="121"/>
      <c r="E42" s="121"/>
      <c r="F42" s="121"/>
      <c r="G42" s="121"/>
    </row>
    <row r="43" spans="1:16" x14ac:dyDescent="0.25">
      <c r="A43" s="216" t="s">
        <v>215</v>
      </c>
      <c r="B43" s="217"/>
      <c r="C43" s="217"/>
      <c r="D43" s="217"/>
      <c r="E43" s="217"/>
      <c r="F43" s="217"/>
      <c r="G43" s="218"/>
      <c r="H43" s="149"/>
    </row>
    <row r="44" spans="1:16" ht="14.45" customHeight="1" x14ac:dyDescent="0.25">
      <c r="A44" s="203" t="s">
        <v>214</v>
      </c>
      <c r="B44" s="204"/>
      <c r="C44" s="204"/>
      <c r="D44" s="204"/>
      <c r="E44" s="204"/>
      <c r="F44" s="204"/>
      <c r="G44" s="205"/>
      <c r="H44" s="219"/>
      <c r="I44" s="148"/>
    </row>
    <row r="45" spans="1:16" x14ac:dyDescent="0.25">
      <c r="A45" s="203" t="s">
        <v>213</v>
      </c>
      <c r="B45" s="204"/>
      <c r="C45" s="204"/>
      <c r="D45" s="204"/>
      <c r="E45" s="204"/>
      <c r="F45" s="204"/>
      <c r="G45" s="205"/>
      <c r="H45" s="220"/>
      <c r="I45" s="148"/>
    </row>
    <row r="46" spans="1:16" x14ac:dyDescent="0.25">
      <c r="A46" s="203" t="s">
        <v>212</v>
      </c>
      <c r="B46" s="204"/>
      <c r="C46" s="204"/>
      <c r="D46" s="204"/>
      <c r="E46" s="204"/>
      <c r="F46" s="204"/>
      <c r="G46" s="205"/>
      <c r="H46" s="147"/>
      <c r="I46" s="146"/>
      <c r="J46" s="103"/>
    </row>
    <row r="47" spans="1:16" x14ac:dyDescent="0.25">
      <c r="A47" s="203" t="s">
        <v>211</v>
      </c>
      <c r="B47" s="204"/>
      <c r="C47" s="204"/>
      <c r="D47" s="204"/>
      <c r="E47" s="204"/>
      <c r="F47" s="204"/>
      <c r="G47" s="205"/>
      <c r="H47" s="141"/>
    </row>
    <row r="48" spans="1:16" x14ac:dyDescent="0.25">
      <c r="A48" s="203" t="s">
        <v>210</v>
      </c>
      <c r="B48" s="204"/>
      <c r="C48" s="204"/>
      <c r="D48" s="204"/>
      <c r="E48" s="204"/>
      <c r="F48" s="204"/>
      <c r="G48" s="205"/>
      <c r="H48" s="141"/>
    </row>
    <row r="49" spans="1:8" ht="5.0999999999999996" customHeight="1" x14ac:dyDescent="0.25">
      <c r="A49" s="145"/>
      <c r="B49" s="144"/>
      <c r="C49" s="144"/>
      <c r="D49" s="144"/>
      <c r="E49" s="143"/>
      <c r="F49" s="143"/>
      <c r="G49" s="142"/>
      <c r="H49" s="141"/>
    </row>
    <row r="50" spans="1:8" x14ac:dyDescent="0.25">
      <c r="A50" s="139" t="s">
        <v>0</v>
      </c>
      <c r="B50" s="138"/>
      <c r="C50" s="225" t="s">
        <v>1</v>
      </c>
      <c r="D50" s="226"/>
      <c r="E50" s="134"/>
      <c r="F50" s="134"/>
      <c r="G50" s="133"/>
      <c r="H50" s="140"/>
    </row>
    <row r="51" spans="1:8" x14ac:dyDescent="0.25">
      <c r="A51" s="139" t="s">
        <v>204</v>
      </c>
      <c r="B51" s="138"/>
      <c r="C51" s="225" t="s">
        <v>209</v>
      </c>
      <c r="D51" s="226"/>
      <c r="E51" s="134"/>
      <c r="F51" s="134"/>
      <c r="G51" s="133"/>
      <c r="H51" s="126"/>
    </row>
    <row r="52" spans="1:8" x14ac:dyDescent="0.25">
      <c r="A52" s="137" t="s">
        <v>208</v>
      </c>
      <c r="B52" s="136"/>
      <c r="C52" s="108" t="s">
        <v>365</v>
      </c>
      <c r="D52" s="135"/>
      <c r="E52" s="134"/>
      <c r="F52" s="134"/>
      <c r="G52" s="133"/>
      <c r="H52" s="126"/>
    </row>
    <row r="53" spans="1:8" x14ac:dyDescent="0.25">
      <c r="A53" s="132" t="s">
        <v>207</v>
      </c>
      <c r="B53" s="131"/>
      <c r="C53" s="130">
        <f>SUM(P33)</f>
        <v>60.120000000000005</v>
      </c>
      <c r="D53" s="129"/>
      <c r="E53" s="128"/>
      <c r="F53" s="128"/>
      <c r="G53" s="127"/>
      <c r="H53" s="126"/>
    </row>
    <row r="54" spans="1:8" x14ac:dyDescent="0.25">
      <c r="A54" s="125"/>
      <c r="B54" s="124"/>
      <c r="C54" s="121"/>
      <c r="D54" s="121"/>
      <c r="E54" s="121"/>
      <c r="F54" s="121"/>
      <c r="G54" s="121"/>
    </row>
    <row r="55" spans="1:8" x14ac:dyDescent="0.25">
      <c r="A55" s="227" t="s">
        <v>206</v>
      </c>
      <c r="B55" s="228"/>
      <c r="C55" s="123"/>
      <c r="D55" s="122"/>
      <c r="E55" s="121"/>
      <c r="F55" s="121"/>
      <c r="G55" s="121"/>
    </row>
    <row r="56" spans="1:8" x14ac:dyDescent="0.25">
      <c r="A56" s="120" t="s">
        <v>0</v>
      </c>
      <c r="B56" s="119"/>
      <c r="C56" s="225" t="s">
        <v>205</v>
      </c>
      <c r="D56" s="226"/>
      <c r="E56" s="118"/>
      <c r="F56" s="117"/>
      <c r="G56" s="116"/>
      <c r="H56" s="104"/>
    </row>
    <row r="57" spans="1:8" x14ac:dyDescent="0.25">
      <c r="A57" s="115" t="s">
        <v>204</v>
      </c>
      <c r="B57" s="114"/>
      <c r="C57" s="225" t="s">
        <v>203</v>
      </c>
      <c r="D57" s="226"/>
      <c r="E57" s="113"/>
      <c r="F57" s="112"/>
      <c r="G57" s="111"/>
      <c r="H57" s="104"/>
    </row>
    <row r="58" spans="1:8" x14ac:dyDescent="0.25">
      <c r="A58" s="110" t="s">
        <v>202</v>
      </c>
      <c r="B58" s="109"/>
      <c r="C58" s="108">
        <v>46048</v>
      </c>
      <c r="D58" s="107"/>
      <c r="E58" s="106"/>
      <c r="F58" s="106"/>
      <c r="G58" s="105"/>
      <c r="H58" s="104"/>
    </row>
    <row r="59" spans="1:8" x14ac:dyDescent="0.25">
      <c r="A59" s="103"/>
      <c r="B59" s="102"/>
    </row>
  </sheetData>
  <sheetProtection sheet="1" objects="1" scenarios="1"/>
  <mergeCells count="20">
    <mergeCell ref="A37:C37"/>
    <mergeCell ref="A38:C38"/>
    <mergeCell ref="A39:C39"/>
    <mergeCell ref="C57:D57"/>
    <mergeCell ref="A47:G47"/>
    <mergeCell ref="A48:G48"/>
    <mergeCell ref="C51:D51"/>
    <mergeCell ref="C50:D50"/>
    <mergeCell ref="A55:B55"/>
    <mergeCell ref="C56:D56"/>
    <mergeCell ref="N33:O33"/>
    <mergeCell ref="A42:B42"/>
    <mergeCell ref="A46:G46"/>
    <mergeCell ref="A45:G45"/>
    <mergeCell ref="A44:G44"/>
    <mergeCell ref="K33:L33"/>
    <mergeCell ref="A34:G35"/>
    <mergeCell ref="A33:B33"/>
    <mergeCell ref="A43:G43"/>
    <mergeCell ref="H44:H45"/>
  </mergeCells>
  <conditionalFormatting sqref="K2:L31">
    <cfRule type="cellIs" dxfId="3" priority="1" operator="equal">
      <formula>0</formula>
    </cfRule>
  </conditionalFormatting>
  <conditionalFormatting sqref="M2:M31">
    <cfRule type="cellIs" dxfId="2" priority="2" operator="equal">
      <formula>0</formula>
    </cfRule>
  </conditionalFormatting>
  <pageMargins left="0.7" right="0.7" top="0.75" bottom="0.75" header="0.3" footer="0.3"/>
  <pageSetup paperSize="9" scale="41"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0DF0-FDD5-4903-B564-DC2C6E83CCEA}">
  <dimension ref="A1:Q17"/>
  <sheetViews>
    <sheetView topLeftCell="A8" workbookViewId="0">
      <selection activeCell="M14" sqref="A1:M14"/>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78.75" x14ac:dyDescent="0.25">
      <c r="A4" s="59">
        <v>45418</v>
      </c>
      <c r="B4" s="60">
        <v>0.75</v>
      </c>
      <c r="C4" s="61" t="s">
        <v>21</v>
      </c>
      <c r="D4" s="60">
        <v>1</v>
      </c>
      <c r="E4" s="62" t="s">
        <v>22</v>
      </c>
      <c r="F4" s="61" t="s">
        <v>23</v>
      </c>
      <c r="G4" s="62" t="s">
        <v>24</v>
      </c>
      <c r="H4" s="61"/>
      <c r="I4" s="63"/>
      <c r="J4" s="64">
        <v>25.45</v>
      </c>
      <c r="K4" s="64">
        <v>13.7</v>
      </c>
      <c r="L4" s="64"/>
      <c r="M4" s="61" t="s">
        <v>25</v>
      </c>
      <c r="N4" s="6"/>
    </row>
    <row r="5" spans="1:17" ht="31.5" x14ac:dyDescent="0.25">
      <c r="A5" s="59">
        <v>45419</v>
      </c>
      <c r="B5" s="60">
        <v>0.33333333333333331</v>
      </c>
      <c r="C5" s="62" t="s">
        <v>22</v>
      </c>
      <c r="D5" s="60">
        <v>0.47916666666666669</v>
      </c>
      <c r="E5" s="61" t="s">
        <v>26</v>
      </c>
      <c r="F5" s="61" t="s">
        <v>23</v>
      </c>
      <c r="G5" s="62" t="s">
        <v>27</v>
      </c>
      <c r="H5" s="61"/>
      <c r="I5" s="63"/>
      <c r="J5" s="65"/>
      <c r="K5" s="64"/>
      <c r="L5" s="64"/>
      <c r="M5" s="61" t="s">
        <v>25</v>
      </c>
      <c r="N5" s="6"/>
    </row>
    <row r="6" spans="1:17" ht="47.25" x14ac:dyDescent="0.25">
      <c r="A6" s="59">
        <v>45420</v>
      </c>
      <c r="B6" s="60">
        <v>0.33333333333333331</v>
      </c>
      <c r="C6" s="61" t="s">
        <v>26</v>
      </c>
      <c r="D6" s="60">
        <v>0.875</v>
      </c>
      <c r="E6" s="62" t="s">
        <v>21</v>
      </c>
      <c r="F6" s="61" t="s">
        <v>23</v>
      </c>
      <c r="G6" s="62" t="s">
        <v>28</v>
      </c>
      <c r="H6" s="61"/>
      <c r="I6" s="63"/>
      <c r="J6" s="66">
        <v>80.099999999999994</v>
      </c>
      <c r="K6" s="64"/>
      <c r="L6" s="64"/>
      <c r="M6" s="61" t="s">
        <v>25</v>
      </c>
      <c r="N6" s="6"/>
    </row>
    <row r="7" spans="1:17" ht="94.5" x14ac:dyDescent="0.25">
      <c r="A7" s="59">
        <v>45427</v>
      </c>
      <c r="B7" s="60">
        <v>0.25</v>
      </c>
      <c r="C7" s="61" t="s">
        <v>21</v>
      </c>
      <c r="D7" s="60">
        <v>0</v>
      </c>
      <c r="E7" s="61" t="s">
        <v>29</v>
      </c>
      <c r="F7" s="61" t="s">
        <v>30</v>
      </c>
      <c r="G7" s="62" t="s">
        <v>31</v>
      </c>
      <c r="H7" s="61"/>
      <c r="I7" s="63"/>
      <c r="J7" s="64">
        <v>8.5</v>
      </c>
      <c r="K7" s="64">
        <v>25</v>
      </c>
      <c r="L7" s="64"/>
      <c r="M7" s="61" t="s">
        <v>32</v>
      </c>
      <c r="N7" s="6"/>
    </row>
    <row r="8" spans="1:17" ht="63" x14ac:dyDescent="0.25">
      <c r="A8" s="59">
        <v>45428</v>
      </c>
      <c r="B8" s="60">
        <v>0.33333333333333331</v>
      </c>
      <c r="C8" s="61" t="s">
        <v>33</v>
      </c>
      <c r="D8" s="60">
        <v>0.8125</v>
      </c>
      <c r="E8" s="62" t="s">
        <v>34</v>
      </c>
      <c r="F8" s="61" t="s">
        <v>30</v>
      </c>
      <c r="G8" s="62" t="s">
        <v>35</v>
      </c>
      <c r="H8" s="61"/>
      <c r="I8" s="63"/>
      <c r="J8" s="64">
        <v>40.81</v>
      </c>
      <c r="K8" s="64">
        <v>12.6</v>
      </c>
      <c r="L8" s="64"/>
      <c r="M8" s="61" t="s">
        <v>32</v>
      </c>
      <c r="N8" s="6"/>
    </row>
    <row r="9" spans="1:17" x14ac:dyDescent="0.25">
      <c r="A9" s="59"/>
      <c r="B9" s="61"/>
      <c r="C9" s="61"/>
      <c r="D9" s="61"/>
      <c r="E9" s="61"/>
      <c r="F9" s="61"/>
      <c r="G9" s="61"/>
      <c r="H9" s="61"/>
      <c r="I9" s="63"/>
      <c r="J9" s="64"/>
      <c r="K9" s="64"/>
      <c r="L9" s="64"/>
      <c r="M9" s="61"/>
      <c r="N9" s="6"/>
    </row>
    <row r="10" spans="1:17" x14ac:dyDescent="0.25">
      <c r="A10" s="59"/>
      <c r="B10" s="61"/>
      <c r="C10" s="61"/>
      <c r="D10" s="61"/>
      <c r="E10" s="61"/>
      <c r="F10" s="61"/>
      <c r="G10" s="61"/>
      <c r="H10" s="61"/>
      <c r="I10" s="63"/>
      <c r="J10" s="64"/>
      <c r="K10" s="64"/>
      <c r="L10" s="64"/>
      <c r="M10" s="61"/>
      <c r="N10" s="6"/>
    </row>
    <row r="11" spans="1:17" x14ac:dyDescent="0.25">
      <c r="A11" s="59"/>
      <c r="B11" s="61"/>
      <c r="C11" s="61"/>
      <c r="D11" s="61"/>
      <c r="E11" s="61"/>
      <c r="F11" s="61"/>
      <c r="G11" s="61"/>
      <c r="H11" s="61"/>
      <c r="I11" s="63"/>
      <c r="J11" s="64"/>
      <c r="K11" s="64"/>
      <c r="L11" s="64"/>
      <c r="M11" s="61"/>
      <c r="N11" s="6"/>
    </row>
    <row r="12" spans="1:17" x14ac:dyDescent="0.25">
      <c r="A12" s="59"/>
      <c r="B12" s="61"/>
      <c r="C12" s="61"/>
      <c r="D12" s="61"/>
      <c r="E12" s="61"/>
      <c r="F12" s="61"/>
      <c r="G12" s="61"/>
      <c r="H12" s="61"/>
      <c r="I12" s="63"/>
      <c r="J12" s="64"/>
      <c r="K12" s="64"/>
      <c r="L12" s="64"/>
      <c r="M12" s="61"/>
      <c r="N12" s="6"/>
    </row>
    <row r="13" spans="1:17" x14ac:dyDescent="0.25">
      <c r="A13" s="59"/>
      <c r="B13" s="61"/>
      <c r="C13" s="61"/>
      <c r="D13" s="61"/>
      <c r="E13" s="61"/>
      <c r="F13" s="61"/>
      <c r="G13" s="61"/>
      <c r="H13" s="61"/>
      <c r="I13" s="63"/>
      <c r="J13" s="64"/>
      <c r="K13" s="64"/>
      <c r="L13" s="64"/>
      <c r="M13" s="61"/>
      <c r="N13" s="6"/>
    </row>
    <row r="14" spans="1:17" x14ac:dyDescent="0.25">
      <c r="A14" s="59"/>
      <c r="B14" s="61"/>
      <c r="C14" s="61"/>
      <c r="D14" s="61"/>
      <c r="E14" s="61"/>
      <c r="F14" s="61"/>
      <c r="G14" s="61"/>
      <c r="H14" s="61"/>
      <c r="I14" s="63"/>
      <c r="J14" s="64"/>
      <c r="K14" s="64"/>
      <c r="L14" s="64"/>
      <c r="M14" s="67"/>
      <c r="N14" s="6"/>
    </row>
    <row r="15" spans="1:17" x14ac:dyDescent="0.25">
      <c r="A15" s="7"/>
      <c r="B15" s="7"/>
      <c r="C15" s="7"/>
      <c r="D15" s="7"/>
      <c r="E15" s="7"/>
      <c r="F15" s="7"/>
      <c r="G15" s="8"/>
      <c r="H15" s="9">
        <f>SUM(H4:H14)</f>
        <v>0</v>
      </c>
      <c r="I15" s="10"/>
      <c r="J15" s="11">
        <f>SUM(J4:J14)</f>
        <v>154.86000000000001</v>
      </c>
      <c r="K15" s="11">
        <f>SUM(K4:K14)</f>
        <v>51.300000000000004</v>
      </c>
      <c r="L15" s="11">
        <f>SUM(L4:L14)</f>
        <v>0</v>
      </c>
      <c r="M15" s="12"/>
      <c r="N15" s="6"/>
    </row>
    <row r="16" spans="1:17" x14ac:dyDescent="0.25">
      <c r="A16" s="13"/>
      <c r="B16" s="13"/>
      <c r="C16" s="13"/>
      <c r="D16" s="13"/>
      <c r="E16" s="13"/>
      <c r="F16" s="13"/>
      <c r="G16" s="13"/>
      <c r="H16" s="14"/>
      <c r="I16" s="175" t="s">
        <v>36</v>
      </c>
      <c r="J16" s="176"/>
      <c r="K16" s="177">
        <f>SUM(I15:L15)</f>
        <v>206.16000000000003</v>
      </c>
      <c r="L16" s="178"/>
      <c r="M16" s="15"/>
      <c r="N16" s="6"/>
    </row>
    <row r="17" spans="5:7" x14ac:dyDescent="0.25">
      <c r="E17" s="17"/>
      <c r="F17" s="17"/>
      <c r="G17" s="17"/>
    </row>
  </sheetData>
  <mergeCells count="7">
    <mergeCell ref="I16:J16"/>
    <mergeCell ref="K16:L16"/>
    <mergeCell ref="B1:F1"/>
    <mergeCell ref="B2:C2"/>
    <mergeCell ref="D2:E2"/>
    <mergeCell ref="F2:G2"/>
    <mergeCell ref="H2:L2"/>
  </mergeCells>
  <conditionalFormatting sqref="I4:I14">
    <cfRule type="cellIs" dxfId="27" priority="1" operator="equal">
      <formula>0</formula>
    </cfRule>
  </conditionalFormatting>
  <pageMargins left="0.7" right="0.7" top="0.75" bottom="0.75" header="0.3" footer="0.3"/>
  <legacy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09223-0674-46EE-ADE7-803EC88922B2}">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22A555-A4E7-4213-AC13-5344BDBC21A9}">
  <dimension ref="A1:Q10"/>
  <sheetViews>
    <sheetView workbookViewId="0">
      <selection activeCell="M7" sqref="A1:M7"/>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45418</v>
      </c>
      <c r="B4" s="60">
        <v>0.41666666666666669</v>
      </c>
      <c r="C4" s="62" t="s">
        <v>37</v>
      </c>
      <c r="D4" s="60">
        <v>0.70833333333333337</v>
      </c>
      <c r="E4" s="62" t="s">
        <v>38</v>
      </c>
      <c r="F4" s="61" t="s">
        <v>39</v>
      </c>
      <c r="G4" s="62" t="s">
        <v>40</v>
      </c>
      <c r="H4" s="61"/>
      <c r="I4" s="63"/>
      <c r="J4" s="64">
        <v>2.7</v>
      </c>
      <c r="K4" s="64">
        <v>4.25</v>
      </c>
      <c r="L4" s="64"/>
      <c r="M4" s="62" t="s">
        <v>41</v>
      </c>
      <c r="N4" s="6"/>
    </row>
    <row r="5" spans="1:17" ht="63" x14ac:dyDescent="0.25">
      <c r="A5" s="59">
        <v>45455</v>
      </c>
      <c r="B5" s="60">
        <v>0.29166666666666669</v>
      </c>
      <c r="C5" s="62" t="s">
        <v>21</v>
      </c>
      <c r="D5" s="60">
        <v>1</v>
      </c>
      <c r="E5" s="62" t="s">
        <v>42</v>
      </c>
      <c r="F5" s="61" t="s">
        <v>43</v>
      </c>
      <c r="G5" s="62" t="s">
        <v>44</v>
      </c>
      <c r="H5" s="61"/>
      <c r="I5" s="63"/>
      <c r="J5" s="68">
        <v>10</v>
      </c>
      <c r="K5" s="64">
        <v>25</v>
      </c>
      <c r="L5" s="64"/>
      <c r="M5" s="61" t="s">
        <v>45</v>
      </c>
      <c r="N5" s="6"/>
    </row>
    <row r="6" spans="1:17" ht="31.5" x14ac:dyDescent="0.25">
      <c r="A6" s="59">
        <v>45456</v>
      </c>
      <c r="B6" s="60">
        <v>0.29166666666666669</v>
      </c>
      <c r="C6" s="62" t="s">
        <v>46</v>
      </c>
      <c r="D6" s="60">
        <v>0.375</v>
      </c>
      <c r="E6" s="62" t="s">
        <v>47</v>
      </c>
      <c r="F6" s="61" t="s">
        <v>48</v>
      </c>
      <c r="G6" s="62" t="s">
        <v>49</v>
      </c>
      <c r="H6" s="61"/>
      <c r="I6" s="63"/>
      <c r="J6" s="56"/>
      <c r="K6" s="64"/>
      <c r="L6" s="64"/>
      <c r="M6" s="61" t="s">
        <v>45</v>
      </c>
      <c r="N6" s="6"/>
    </row>
    <row r="7" spans="1:17" ht="31.5" x14ac:dyDescent="0.25">
      <c r="A7" s="59">
        <v>45456</v>
      </c>
      <c r="B7" s="60">
        <v>0.70833333333333337</v>
      </c>
      <c r="C7" s="62" t="s">
        <v>47</v>
      </c>
      <c r="D7" s="60">
        <v>0.75</v>
      </c>
      <c r="E7" s="62" t="s">
        <v>21</v>
      </c>
      <c r="F7" s="61" t="s">
        <v>48</v>
      </c>
      <c r="G7" s="62" t="s">
        <v>50</v>
      </c>
      <c r="H7" s="61"/>
      <c r="I7" s="63"/>
      <c r="J7" s="66">
        <v>7.9</v>
      </c>
      <c r="K7" s="64"/>
      <c r="L7" s="64"/>
      <c r="M7" s="61" t="s">
        <v>45</v>
      </c>
      <c r="N7" s="6"/>
    </row>
    <row r="8" spans="1:17" x14ac:dyDescent="0.25">
      <c r="A8" s="7"/>
      <c r="B8" s="7"/>
      <c r="C8" s="7"/>
      <c r="D8" s="7"/>
      <c r="E8" s="7"/>
      <c r="F8" s="7"/>
      <c r="G8" s="8"/>
      <c r="H8" s="9">
        <f>SUM(H4:H7)</f>
        <v>0</v>
      </c>
      <c r="I8" s="10"/>
      <c r="J8" s="11">
        <f>SUM(J4:J7)</f>
        <v>20.6</v>
      </c>
      <c r="K8" s="11">
        <f>SUM(K4:K7)</f>
        <v>29.25</v>
      </c>
      <c r="L8" s="11">
        <f>SUM(L4:L7)</f>
        <v>0</v>
      </c>
      <c r="M8" s="12"/>
      <c r="N8" s="6"/>
    </row>
    <row r="9" spans="1:17" x14ac:dyDescent="0.25">
      <c r="A9" s="13"/>
      <c r="B9" s="13"/>
      <c r="C9" s="13"/>
      <c r="D9" s="13"/>
      <c r="E9" s="13"/>
      <c r="F9" s="13"/>
      <c r="G9" s="13"/>
      <c r="H9" s="14"/>
      <c r="I9" s="175" t="s">
        <v>36</v>
      </c>
      <c r="J9" s="176"/>
      <c r="K9" s="177">
        <f>SUM(I8:L8)</f>
        <v>49.85</v>
      </c>
      <c r="L9" s="178"/>
      <c r="M9" s="15"/>
      <c r="N9" s="6"/>
    </row>
    <row r="10" spans="1:17" x14ac:dyDescent="0.25">
      <c r="A10" s="16"/>
      <c r="B10" s="16"/>
      <c r="C10" s="16"/>
      <c r="D10" s="16"/>
      <c r="E10" s="16"/>
      <c r="F10" s="16"/>
      <c r="G10" s="16"/>
      <c r="H10" s="16"/>
      <c r="I10" s="16"/>
      <c r="J10" s="16"/>
      <c r="K10" s="16"/>
      <c r="L10" s="16"/>
      <c r="M10" s="16"/>
    </row>
  </sheetData>
  <mergeCells count="7">
    <mergeCell ref="I9:J9"/>
    <mergeCell ref="K9:L9"/>
    <mergeCell ref="B1:F1"/>
    <mergeCell ref="B2:C2"/>
    <mergeCell ref="D2:E2"/>
    <mergeCell ref="F2:G2"/>
    <mergeCell ref="H2:L2"/>
  </mergeCells>
  <conditionalFormatting sqref="I4:I7">
    <cfRule type="cellIs" dxfId="26" priority="1" operator="equal">
      <formula>0</formula>
    </cfRule>
  </conditionalFormatting>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96FF57-7081-4725-B57F-7742A31996D7}">
  <dimension ref="A1:Q12"/>
  <sheetViews>
    <sheetView topLeftCell="A6" workbookViewId="0">
      <selection activeCell="M9" sqref="A1:M9"/>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94.5" x14ac:dyDescent="0.25">
      <c r="A4" s="59">
        <v>45475</v>
      </c>
      <c r="B4" s="60">
        <v>0.58333333333333337</v>
      </c>
      <c r="C4" s="62" t="s">
        <v>37</v>
      </c>
      <c r="D4" s="60">
        <v>0.70833333333333337</v>
      </c>
      <c r="E4" s="62" t="s">
        <v>51</v>
      </c>
      <c r="F4" s="61" t="s">
        <v>52</v>
      </c>
      <c r="G4" s="62" t="s">
        <v>53</v>
      </c>
      <c r="H4" s="61"/>
      <c r="I4" s="63"/>
      <c r="J4" s="64">
        <v>79.8</v>
      </c>
      <c r="K4" s="64">
        <v>16.55</v>
      </c>
      <c r="L4" s="64"/>
      <c r="M4" s="62" t="s">
        <v>54</v>
      </c>
      <c r="N4" s="6"/>
    </row>
    <row r="5" spans="1:17" ht="31.5" x14ac:dyDescent="0.25">
      <c r="A5" s="59">
        <v>45476</v>
      </c>
      <c r="B5" s="60"/>
      <c r="C5" s="62" t="s">
        <v>51</v>
      </c>
      <c r="D5" s="60">
        <v>0.8125</v>
      </c>
      <c r="E5" s="62" t="s">
        <v>21</v>
      </c>
      <c r="F5" s="61" t="s">
        <v>55</v>
      </c>
      <c r="G5" s="62" t="s">
        <v>56</v>
      </c>
      <c r="H5" s="61"/>
      <c r="I5" s="63"/>
      <c r="J5" s="68"/>
      <c r="K5" s="64"/>
      <c r="L5" s="64"/>
      <c r="M5" s="62" t="s">
        <v>54</v>
      </c>
      <c r="N5" s="6"/>
    </row>
    <row r="6" spans="1:17" ht="63" x14ac:dyDescent="0.25">
      <c r="A6" s="59">
        <v>45481</v>
      </c>
      <c r="B6" s="60">
        <v>0.29166666666666669</v>
      </c>
      <c r="C6" s="62" t="s">
        <v>21</v>
      </c>
      <c r="D6" s="60">
        <v>1</v>
      </c>
      <c r="E6" s="62" t="s">
        <v>57</v>
      </c>
      <c r="F6" s="61" t="s">
        <v>52</v>
      </c>
      <c r="G6" s="62" t="s">
        <v>58</v>
      </c>
      <c r="H6" s="61"/>
      <c r="I6" s="63"/>
      <c r="J6" s="64"/>
      <c r="K6" s="64">
        <v>25</v>
      </c>
      <c r="L6" s="64"/>
      <c r="M6" s="61" t="s">
        <v>59</v>
      </c>
      <c r="N6" s="6"/>
    </row>
    <row r="7" spans="1:17" ht="47.25" x14ac:dyDescent="0.25">
      <c r="A7" s="59">
        <v>45482</v>
      </c>
      <c r="B7" s="60"/>
      <c r="C7" s="61"/>
      <c r="D7" s="60"/>
      <c r="E7" s="62"/>
      <c r="F7" s="61"/>
      <c r="G7" s="62" t="s">
        <v>60</v>
      </c>
      <c r="H7" s="61"/>
      <c r="I7" s="63"/>
      <c r="J7" s="64"/>
      <c r="K7" s="64">
        <v>25</v>
      </c>
      <c r="L7" s="64"/>
      <c r="M7" s="61" t="s">
        <v>59</v>
      </c>
      <c r="N7" s="6"/>
    </row>
    <row r="8" spans="1:17" ht="31.5" x14ac:dyDescent="0.25">
      <c r="A8" s="59">
        <v>45483</v>
      </c>
      <c r="B8" s="60">
        <v>0.66666666666666663</v>
      </c>
      <c r="C8" s="61" t="s">
        <v>57</v>
      </c>
      <c r="D8" s="60">
        <v>0.89583333333333337</v>
      </c>
      <c r="E8" s="62" t="s">
        <v>21</v>
      </c>
      <c r="F8" s="61" t="s">
        <v>55</v>
      </c>
      <c r="G8" s="62" t="s">
        <v>61</v>
      </c>
      <c r="H8" s="61"/>
      <c r="I8" s="63"/>
      <c r="J8" s="64"/>
      <c r="K8" s="64"/>
      <c r="L8" s="64"/>
      <c r="M8" s="61" t="s">
        <v>59</v>
      </c>
      <c r="N8" s="6"/>
    </row>
    <row r="9" spans="1:17" ht="31.5" x14ac:dyDescent="0.25">
      <c r="A9" s="59">
        <v>45488</v>
      </c>
      <c r="B9" s="60">
        <v>0.39583333333333331</v>
      </c>
      <c r="C9" s="62" t="s">
        <v>62</v>
      </c>
      <c r="D9" s="60">
        <v>0.6875</v>
      </c>
      <c r="E9" s="61" t="s">
        <v>63</v>
      </c>
      <c r="F9" s="61" t="s">
        <v>39</v>
      </c>
      <c r="G9" s="62" t="s">
        <v>64</v>
      </c>
      <c r="H9" s="61"/>
      <c r="I9" s="63"/>
      <c r="J9" s="64">
        <v>5.5</v>
      </c>
      <c r="K9" s="64"/>
      <c r="L9" s="64"/>
      <c r="M9" s="61" t="s">
        <v>65</v>
      </c>
      <c r="N9" s="6"/>
    </row>
    <row r="10" spans="1:17" x14ac:dyDescent="0.25">
      <c r="A10" s="7"/>
      <c r="B10" s="7"/>
      <c r="C10" s="7"/>
      <c r="D10" s="7"/>
      <c r="E10" s="7"/>
      <c r="F10" s="7"/>
      <c r="G10" s="8"/>
      <c r="H10" s="9">
        <f>SUM(H4:H9)</f>
        <v>0</v>
      </c>
      <c r="I10" s="10"/>
      <c r="J10" s="11">
        <f>SUM(J4:J9)</f>
        <v>85.3</v>
      </c>
      <c r="K10" s="11">
        <f>SUM(K4:K9)</f>
        <v>66.55</v>
      </c>
      <c r="L10" s="11">
        <f>SUM(L4:L9)</f>
        <v>0</v>
      </c>
      <c r="M10" s="12"/>
      <c r="N10" s="6"/>
    </row>
    <row r="11" spans="1:17" x14ac:dyDescent="0.25">
      <c r="A11" s="13"/>
      <c r="B11" s="13"/>
      <c r="C11" s="13"/>
      <c r="D11" s="13"/>
      <c r="E11" s="13"/>
      <c r="F11" s="13"/>
      <c r="G11" s="13"/>
      <c r="H11" s="14"/>
      <c r="I11" s="175" t="s">
        <v>36</v>
      </c>
      <c r="J11" s="176"/>
      <c r="K11" s="177">
        <f>SUM(I10:L10)</f>
        <v>151.85</v>
      </c>
      <c r="L11" s="178"/>
      <c r="M11" s="15"/>
      <c r="N11" s="6"/>
    </row>
    <row r="12" spans="1:17" x14ac:dyDescent="0.25">
      <c r="A12" s="16"/>
      <c r="B12" s="16"/>
      <c r="C12" s="16"/>
      <c r="D12" s="16"/>
      <c r="E12" s="16"/>
      <c r="F12" s="16"/>
      <c r="G12" s="16"/>
      <c r="H12" s="16"/>
      <c r="I12" s="16"/>
      <c r="J12" s="16"/>
      <c r="K12" s="16"/>
      <c r="L12" s="16"/>
      <c r="M12" s="16"/>
    </row>
  </sheetData>
  <mergeCells count="7">
    <mergeCell ref="I11:J11"/>
    <mergeCell ref="K11:L11"/>
    <mergeCell ref="B1:F1"/>
    <mergeCell ref="B2:C2"/>
    <mergeCell ref="D2:E2"/>
    <mergeCell ref="F2:G2"/>
    <mergeCell ref="H2:L2"/>
  </mergeCells>
  <conditionalFormatting sqref="I4:I9">
    <cfRule type="cellIs" dxfId="25" priority="1" operator="equal">
      <formula>0</formula>
    </cfRule>
  </conditionalFormatting>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E31590-C4B1-40EE-9AF4-C3F2EA55A380}">
  <dimension ref="A1:Q13"/>
  <sheetViews>
    <sheetView workbookViewId="0">
      <selection activeCell="M10" sqref="A1:M10"/>
    </sheetView>
  </sheetViews>
  <sheetFormatPr defaultColWidth="9.140625" defaultRowHeight="15.75" x14ac:dyDescent="0.25"/>
  <cols>
    <col min="1" max="1" width="10.140625" style="2" bestFit="1" customWidth="1"/>
    <col min="2" max="2" width="6" style="2" bestFit="1" customWidth="1"/>
    <col min="3" max="3" width="11.7109375" style="2" customWidth="1"/>
    <col min="4" max="4" width="7.5703125" style="2" customWidth="1"/>
    <col min="5" max="5" width="12.5703125" style="2" customWidth="1"/>
    <col min="6" max="6" width="9.140625" style="2"/>
    <col min="7" max="7" width="43.57031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63" x14ac:dyDescent="0.25">
      <c r="A4" s="59">
        <v>45509</v>
      </c>
      <c r="B4" s="60">
        <v>0.58333333333333337</v>
      </c>
      <c r="C4" s="62" t="s">
        <v>21</v>
      </c>
      <c r="D4" s="60">
        <v>0.85416666666666663</v>
      </c>
      <c r="E4" s="62" t="s">
        <v>66</v>
      </c>
      <c r="F4" s="61" t="s">
        <v>67</v>
      </c>
      <c r="G4" s="62" t="s">
        <v>68</v>
      </c>
      <c r="H4" s="61"/>
      <c r="I4" s="63"/>
      <c r="J4" s="64">
        <v>5</v>
      </c>
      <c r="K4" s="64">
        <v>25</v>
      </c>
      <c r="L4" s="64"/>
      <c r="M4" s="62" t="s">
        <v>69</v>
      </c>
      <c r="N4" s="6"/>
    </row>
    <row r="5" spans="1:17" ht="31.5" x14ac:dyDescent="0.25">
      <c r="A5" s="59">
        <v>45510</v>
      </c>
      <c r="B5" s="60"/>
      <c r="C5" s="62"/>
      <c r="D5" s="60"/>
      <c r="E5" s="62"/>
      <c r="F5" s="61"/>
      <c r="G5" s="62" t="s">
        <v>70</v>
      </c>
      <c r="H5" s="61"/>
      <c r="I5" s="63"/>
      <c r="J5" s="64"/>
      <c r="K5" s="64">
        <v>25</v>
      </c>
      <c r="L5" s="64"/>
      <c r="M5" s="62" t="s">
        <v>69</v>
      </c>
      <c r="N5" s="6"/>
    </row>
    <row r="6" spans="1:17" ht="31.5" x14ac:dyDescent="0.25">
      <c r="A6" s="59">
        <v>45511</v>
      </c>
      <c r="B6" s="60">
        <v>0.64583333333333337</v>
      </c>
      <c r="C6" s="62" t="s">
        <v>66</v>
      </c>
      <c r="D6" s="60">
        <v>0.8125</v>
      </c>
      <c r="E6" s="62" t="s">
        <v>21</v>
      </c>
      <c r="F6" s="61" t="s">
        <v>71</v>
      </c>
      <c r="G6" s="62" t="s">
        <v>72</v>
      </c>
      <c r="H6" s="61"/>
      <c r="I6" s="63"/>
      <c r="J6" s="68"/>
      <c r="K6" s="64"/>
      <c r="L6" s="64"/>
      <c r="M6" s="62" t="s">
        <v>69</v>
      </c>
      <c r="N6" s="6"/>
    </row>
    <row r="7" spans="1:17" x14ac:dyDescent="0.25">
      <c r="A7" s="59">
        <v>45532</v>
      </c>
      <c r="B7" s="60">
        <v>0.70000000000000007</v>
      </c>
      <c r="C7" s="61" t="s">
        <v>21</v>
      </c>
      <c r="D7" s="60">
        <v>0.84305555555555556</v>
      </c>
      <c r="E7" s="61" t="s">
        <v>73</v>
      </c>
      <c r="F7" s="61" t="s">
        <v>48</v>
      </c>
      <c r="G7" s="61" t="s">
        <v>74</v>
      </c>
      <c r="H7" s="61"/>
      <c r="I7" s="63">
        <f>(H7*O7)</f>
        <v>0</v>
      </c>
      <c r="J7" s="64"/>
      <c r="K7" s="64"/>
      <c r="L7" s="64"/>
      <c r="M7" s="61" t="s">
        <v>75</v>
      </c>
      <c r="N7" s="6"/>
    </row>
    <row r="8" spans="1:17" ht="63" x14ac:dyDescent="0.25">
      <c r="A8" s="59">
        <v>45532</v>
      </c>
      <c r="B8" s="61"/>
      <c r="C8" s="61"/>
      <c r="D8" s="61"/>
      <c r="E8" s="61"/>
      <c r="F8" s="61" t="s">
        <v>76</v>
      </c>
      <c r="G8" s="62" t="s">
        <v>77</v>
      </c>
      <c r="H8" s="61"/>
      <c r="I8" s="63">
        <f>(H8*O7)</f>
        <v>0</v>
      </c>
      <c r="J8" s="64">
        <v>11</v>
      </c>
      <c r="K8" s="64"/>
      <c r="L8" s="64"/>
      <c r="M8" s="61" t="s">
        <v>75</v>
      </c>
      <c r="N8" s="6"/>
    </row>
    <row r="9" spans="1:17" x14ac:dyDescent="0.25">
      <c r="A9" s="59">
        <v>45532</v>
      </c>
      <c r="B9" s="61"/>
      <c r="C9" s="61"/>
      <c r="D9" s="61"/>
      <c r="E9" s="61"/>
      <c r="F9" s="61"/>
      <c r="G9" s="61" t="s">
        <v>78</v>
      </c>
      <c r="H9" s="61"/>
      <c r="I9" s="63">
        <f>(H9*O7)</f>
        <v>0</v>
      </c>
      <c r="J9" s="64"/>
      <c r="K9" s="64">
        <v>25</v>
      </c>
      <c r="L9" s="64"/>
      <c r="M9" s="61" t="s">
        <v>75</v>
      </c>
      <c r="N9" s="6"/>
    </row>
    <row r="10" spans="1:17" x14ac:dyDescent="0.25">
      <c r="A10" s="59">
        <v>45533</v>
      </c>
      <c r="B10" s="60">
        <v>0.72569444444444453</v>
      </c>
      <c r="C10" s="61" t="s">
        <v>73</v>
      </c>
      <c r="D10" s="60">
        <v>0.87708333333333333</v>
      </c>
      <c r="E10" s="61" t="s">
        <v>21</v>
      </c>
      <c r="F10" s="61" t="s">
        <v>48</v>
      </c>
      <c r="G10" s="61" t="s">
        <v>79</v>
      </c>
      <c r="H10" s="61"/>
      <c r="I10" s="63">
        <f>(H10*O7)</f>
        <v>0</v>
      </c>
      <c r="J10" s="64"/>
      <c r="K10" s="64"/>
      <c r="L10" s="64"/>
      <c r="M10" s="61" t="s">
        <v>75</v>
      </c>
      <c r="N10" s="6"/>
    </row>
    <row r="11" spans="1:17" x14ac:dyDescent="0.25">
      <c r="A11" s="7"/>
      <c r="B11" s="7"/>
      <c r="C11" s="7"/>
      <c r="D11" s="7"/>
      <c r="E11" s="7"/>
      <c r="F11" s="7"/>
      <c r="G11" s="8"/>
      <c r="H11" s="9">
        <f>SUM(H4:H10)</f>
        <v>0</v>
      </c>
      <c r="I11" s="10"/>
      <c r="J11" s="11">
        <f>SUM(J4:J10)</f>
        <v>16</v>
      </c>
      <c r="K11" s="11">
        <f>SUM(K4:K10)</f>
        <v>75</v>
      </c>
      <c r="L11" s="11">
        <f>SUM(L4:L10)</f>
        <v>0</v>
      </c>
      <c r="M11" s="12"/>
      <c r="N11" s="6"/>
    </row>
    <row r="12" spans="1:17" x14ac:dyDescent="0.25">
      <c r="A12" s="13"/>
      <c r="B12" s="13"/>
      <c r="C12" s="13"/>
      <c r="D12" s="13"/>
      <c r="E12" s="13"/>
      <c r="F12" s="13"/>
      <c r="G12" s="13"/>
      <c r="H12" s="14"/>
      <c r="I12" s="175" t="s">
        <v>36</v>
      </c>
      <c r="J12" s="176"/>
      <c r="K12" s="177">
        <f>SUM(I11:L11)</f>
        <v>91</v>
      </c>
      <c r="L12" s="178"/>
      <c r="M12" s="15"/>
      <c r="N12" s="6"/>
    </row>
    <row r="13" spans="1:17" x14ac:dyDescent="0.25">
      <c r="A13" s="16"/>
      <c r="B13" s="16"/>
      <c r="C13" s="16"/>
      <c r="D13" s="16"/>
      <c r="E13" s="16"/>
      <c r="F13" s="16"/>
      <c r="G13" s="16"/>
      <c r="H13" s="16"/>
      <c r="I13" s="16"/>
      <c r="J13" s="16"/>
      <c r="K13" s="16"/>
      <c r="L13" s="16"/>
      <c r="M13" s="16"/>
    </row>
  </sheetData>
  <mergeCells count="7">
    <mergeCell ref="I12:J12"/>
    <mergeCell ref="K12:L12"/>
    <mergeCell ref="B1:F1"/>
    <mergeCell ref="B2:C2"/>
    <mergeCell ref="D2:E2"/>
    <mergeCell ref="F2:G2"/>
    <mergeCell ref="H2:L2"/>
  </mergeCells>
  <conditionalFormatting sqref="I4:I10">
    <cfRule type="cellIs" dxfId="24" priority="1" operator="equal">
      <formula>0</formula>
    </cfRule>
  </conditionalFormatting>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D9716-8D1D-469F-94E2-D7943F57FB39}">
  <dimension ref="A1:P13"/>
  <sheetViews>
    <sheetView workbookViewId="0">
      <selection activeCell="M11" sqref="A1:M11"/>
    </sheetView>
  </sheetViews>
  <sheetFormatPr defaultRowHeight="15" x14ac:dyDescent="0.25"/>
  <cols>
    <col min="1" max="1" width="10.140625" bestFit="1" customWidth="1"/>
    <col min="2" max="2" width="6.42578125" bestFit="1" customWidth="1"/>
    <col min="3" max="3" width="11.5703125" bestFit="1" customWidth="1"/>
    <col min="6" max="6" width="17" customWidth="1"/>
    <col min="7" max="7" width="36.42578125" customWidth="1"/>
  </cols>
  <sheetData>
    <row r="1" spans="1:16" ht="15.75" x14ac:dyDescent="0.25">
      <c r="A1" s="51" t="s">
        <v>0</v>
      </c>
      <c r="B1" s="179" t="s">
        <v>1</v>
      </c>
      <c r="C1" s="180"/>
      <c r="D1" s="180"/>
      <c r="E1" s="180"/>
      <c r="F1" s="181"/>
      <c r="G1" s="52"/>
      <c r="H1" s="53"/>
      <c r="I1" s="54"/>
      <c r="J1" s="1"/>
      <c r="K1" s="1"/>
      <c r="L1" s="1"/>
      <c r="M1" s="1"/>
      <c r="N1" s="2"/>
      <c r="O1" s="2"/>
      <c r="P1" s="2"/>
    </row>
    <row r="2" spans="1:16" ht="15.75" x14ac:dyDescent="0.25">
      <c r="A2" s="51" t="s">
        <v>2</v>
      </c>
      <c r="B2" s="182" t="s">
        <v>3</v>
      </c>
      <c r="C2" s="183"/>
      <c r="D2" s="182" t="s">
        <v>4</v>
      </c>
      <c r="E2" s="183"/>
      <c r="F2" s="182" t="s">
        <v>5</v>
      </c>
      <c r="G2" s="183"/>
      <c r="H2" s="182" t="s">
        <v>6</v>
      </c>
      <c r="I2" s="184"/>
      <c r="J2" s="184"/>
      <c r="K2" s="184"/>
      <c r="L2" s="181"/>
      <c r="M2" s="55"/>
      <c r="N2" s="3"/>
      <c r="O2" s="1"/>
      <c r="P2" s="1"/>
    </row>
    <row r="3" spans="1:16" ht="78.75"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row>
    <row r="4" spans="1:16" ht="31.5" x14ac:dyDescent="0.25">
      <c r="A4" s="59">
        <v>45544</v>
      </c>
      <c r="B4" s="60">
        <v>0.70000000000000007</v>
      </c>
      <c r="C4" s="61" t="s">
        <v>80</v>
      </c>
      <c r="D4" s="60">
        <v>0.8881944444444444</v>
      </c>
      <c r="E4" s="61" t="s">
        <v>81</v>
      </c>
      <c r="F4" s="61" t="s">
        <v>82</v>
      </c>
      <c r="G4" s="62" t="s">
        <v>83</v>
      </c>
      <c r="H4" s="61"/>
      <c r="I4" s="63">
        <f>(H4*O4)</f>
        <v>0</v>
      </c>
      <c r="J4" s="64"/>
      <c r="K4" s="64"/>
      <c r="L4" s="64"/>
      <c r="M4" s="61" t="s">
        <v>84</v>
      </c>
      <c r="N4" s="18">
        <f>SUM(H4:H11)</f>
        <v>0</v>
      </c>
      <c r="O4" s="19">
        <v>0.45</v>
      </c>
      <c r="P4" s="19">
        <f>N4*O4</f>
        <v>0</v>
      </c>
    </row>
    <row r="5" spans="1:16" ht="15.75" x14ac:dyDescent="0.25">
      <c r="A5" s="59">
        <v>45544</v>
      </c>
      <c r="B5" s="61"/>
      <c r="C5" s="61"/>
      <c r="D5" s="61"/>
      <c r="E5" s="61"/>
      <c r="F5" s="61"/>
      <c r="G5" s="61" t="s">
        <v>70</v>
      </c>
      <c r="H5" s="61"/>
      <c r="I5" s="63">
        <f>(H5*O4)</f>
        <v>0</v>
      </c>
      <c r="J5" s="64"/>
      <c r="K5" s="64">
        <v>12.5</v>
      </c>
      <c r="L5" s="64"/>
      <c r="M5" s="61" t="s">
        <v>84</v>
      </c>
      <c r="N5" s="20"/>
      <c r="O5" s="21" t="s">
        <v>85</v>
      </c>
      <c r="P5" s="22">
        <v>0</v>
      </c>
    </row>
    <row r="6" spans="1:16" ht="15.75" x14ac:dyDescent="0.25">
      <c r="A6" s="59">
        <v>45545</v>
      </c>
      <c r="B6" s="60">
        <v>0.39583333333333331</v>
      </c>
      <c r="C6" s="61" t="s">
        <v>81</v>
      </c>
      <c r="D6" s="60">
        <v>0.5</v>
      </c>
      <c r="E6" s="61" t="s">
        <v>86</v>
      </c>
      <c r="F6" s="61" t="s">
        <v>82</v>
      </c>
      <c r="G6" s="61" t="s">
        <v>87</v>
      </c>
      <c r="H6" s="61"/>
      <c r="I6" s="63">
        <f>(H6*O4)</f>
        <v>0</v>
      </c>
      <c r="J6" s="64"/>
      <c r="K6" s="64"/>
      <c r="L6" s="64"/>
      <c r="M6" s="61" t="s">
        <v>84</v>
      </c>
      <c r="N6" s="23"/>
      <c r="O6" s="17"/>
      <c r="P6" s="17"/>
    </row>
    <row r="7" spans="1:16" ht="15.75" x14ac:dyDescent="0.25">
      <c r="A7" s="59"/>
      <c r="B7" s="61"/>
      <c r="C7" s="61"/>
      <c r="D7" s="61"/>
      <c r="E7" s="61"/>
      <c r="F7" s="61"/>
      <c r="G7" s="61"/>
      <c r="H7" s="61"/>
      <c r="I7" s="63">
        <f>(H7*O4)</f>
        <v>0</v>
      </c>
      <c r="J7" s="64"/>
      <c r="K7" s="64"/>
      <c r="L7" s="64"/>
      <c r="M7" s="61"/>
      <c r="N7" s="6"/>
      <c r="O7" s="2"/>
      <c r="P7" s="2"/>
    </row>
    <row r="8" spans="1:16" ht="47.25" x14ac:dyDescent="0.25">
      <c r="A8" s="59"/>
      <c r="B8" s="61"/>
      <c r="C8" s="61"/>
      <c r="D8" s="61"/>
      <c r="E8" s="61"/>
      <c r="F8" s="61"/>
      <c r="G8" s="69" t="s">
        <v>88</v>
      </c>
      <c r="H8" s="61"/>
      <c r="I8" s="63">
        <f>(H8*O4)</f>
        <v>0</v>
      </c>
      <c r="J8" s="64"/>
      <c r="K8" s="64"/>
      <c r="L8" s="64"/>
      <c r="M8" s="61"/>
      <c r="N8" s="6"/>
      <c r="O8" s="2"/>
      <c r="P8" s="2"/>
    </row>
    <row r="9" spans="1:16" ht="15.75" x14ac:dyDescent="0.25">
      <c r="A9" s="59">
        <v>45553</v>
      </c>
      <c r="B9" s="60">
        <v>0.72916666666666663</v>
      </c>
      <c r="C9" s="61" t="s">
        <v>86</v>
      </c>
      <c r="D9" s="60">
        <v>0.79166666666666663</v>
      </c>
      <c r="E9" s="61" t="s">
        <v>89</v>
      </c>
      <c r="F9" s="61" t="s">
        <v>82</v>
      </c>
      <c r="G9" s="61" t="s">
        <v>90</v>
      </c>
      <c r="H9" s="61"/>
      <c r="I9" s="63">
        <f>(H9*O9)</f>
        <v>0</v>
      </c>
      <c r="J9" s="64"/>
      <c r="K9" s="64"/>
      <c r="L9" s="64"/>
      <c r="M9" s="61" t="s">
        <v>91</v>
      </c>
      <c r="N9" s="6"/>
      <c r="O9" s="2"/>
      <c r="P9" s="2"/>
    </row>
    <row r="10" spans="1:16" ht="15.75" x14ac:dyDescent="0.25">
      <c r="A10" s="59">
        <v>45553</v>
      </c>
      <c r="B10" s="61"/>
      <c r="C10" s="61"/>
      <c r="D10" s="61"/>
      <c r="E10" s="61"/>
      <c r="F10" s="61"/>
      <c r="G10" s="61" t="s">
        <v>92</v>
      </c>
      <c r="H10" s="61"/>
      <c r="I10" s="63">
        <f>(H10*O9)</f>
        <v>0</v>
      </c>
      <c r="J10" s="64"/>
      <c r="K10" s="64">
        <v>25</v>
      </c>
      <c r="L10" s="64"/>
      <c r="M10" s="61" t="s">
        <v>91</v>
      </c>
      <c r="N10" s="6"/>
      <c r="O10" s="2"/>
      <c r="P10" s="2"/>
    </row>
    <row r="11" spans="1:16" ht="15.75" x14ac:dyDescent="0.25">
      <c r="A11" s="59">
        <v>45554</v>
      </c>
      <c r="B11" s="60">
        <v>0.7284722222222223</v>
      </c>
      <c r="C11" s="61" t="s">
        <v>89</v>
      </c>
      <c r="D11" s="60">
        <v>0.80138888888888893</v>
      </c>
      <c r="E11" s="61" t="s">
        <v>86</v>
      </c>
      <c r="F11" s="61" t="s">
        <v>82</v>
      </c>
      <c r="G11" s="61" t="s">
        <v>93</v>
      </c>
      <c r="H11" s="61"/>
      <c r="I11" s="63">
        <f>(H11*O9)</f>
        <v>0</v>
      </c>
      <c r="J11" s="64"/>
      <c r="K11" s="64"/>
      <c r="L11" s="64"/>
      <c r="M11" s="61" t="s">
        <v>91</v>
      </c>
      <c r="N11" s="6"/>
      <c r="O11" s="2"/>
      <c r="P11" s="2"/>
    </row>
    <row r="12" spans="1:16" ht="15.75" x14ac:dyDescent="0.25">
      <c r="A12" s="7"/>
      <c r="B12" s="7"/>
      <c r="C12" s="7"/>
      <c r="D12" s="7"/>
      <c r="E12" s="7"/>
      <c r="F12" s="7"/>
      <c r="G12" s="8"/>
      <c r="H12" s="9">
        <f>SUM(H4:H11)</f>
        <v>0</v>
      </c>
      <c r="I12" s="10">
        <f>SUM(I4:I11)</f>
        <v>0</v>
      </c>
      <c r="J12" s="11">
        <f>SUM(J4:J11)</f>
        <v>0</v>
      </c>
      <c r="K12" s="11">
        <f>SUM(K4:K11)</f>
        <v>37.5</v>
      </c>
      <c r="L12" s="11">
        <f>SUM(L4:L11)</f>
        <v>0</v>
      </c>
      <c r="M12" s="12"/>
      <c r="N12" s="6"/>
      <c r="O12" s="2"/>
      <c r="P12" s="2"/>
    </row>
    <row r="13" spans="1:16" ht="15.75" x14ac:dyDescent="0.25">
      <c r="A13" s="13"/>
      <c r="B13" s="13"/>
      <c r="C13" s="13"/>
      <c r="D13" s="13"/>
      <c r="E13" s="13"/>
      <c r="F13" s="13"/>
      <c r="G13" s="13"/>
      <c r="H13" s="14"/>
      <c r="I13" s="175" t="s">
        <v>36</v>
      </c>
      <c r="J13" s="176"/>
      <c r="K13" s="177">
        <f>SUM(I12:L12)</f>
        <v>37.5</v>
      </c>
      <c r="L13" s="178"/>
      <c r="M13" s="15"/>
      <c r="N13" s="6"/>
      <c r="O13" s="2"/>
      <c r="P13" s="2"/>
    </row>
  </sheetData>
  <mergeCells count="7">
    <mergeCell ref="I13:J13"/>
    <mergeCell ref="K13:L13"/>
    <mergeCell ref="B1:F1"/>
    <mergeCell ref="B2:C2"/>
    <mergeCell ref="D2:E2"/>
    <mergeCell ref="F2:G2"/>
    <mergeCell ref="H2:L2"/>
  </mergeCells>
  <conditionalFormatting sqref="I4:I11">
    <cfRule type="cellIs" dxfId="23" priority="1" operator="equal">
      <formula>0</formula>
    </cfRule>
  </conditionalFormatting>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59639-B9B8-41CD-9412-765EFEB6B596}">
  <dimension ref="A1:Q19"/>
  <sheetViews>
    <sheetView topLeftCell="A14" workbookViewId="0">
      <selection activeCell="M17" sqref="A1:M17"/>
    </sheetView>
  </sheetViews>
  <sheetFormatPr defaultColWidth="9.140625" defaultRowHeight="15.75" x14ac:dyDescent="0.25"/>
  <cols>
    <col min="1" max="1" width="10.140625" style="2" bestFit="1" customWidth="1"/>
    <col min="2" max="2" width="6.42578125" style="2" bestFit="1" customWidth="1"/>
    <col min="3" max="3" width="11.7109375" style="2" customWidth="1"/>
    <col min="4" max="4" width="6.42578125" style="2" bestFit="1" customWidth="1"/>
    <col min="5" max="5" width="11.7109375" style="2" customWidth="1"/>
    <col min="6" max="6" width="9.140625" style="2"/>
    <col min="7" max="7" width="47.5703125" style="2" customWidth="1"/>
    <col min="8" max="11" width="9.140625" style="2"/>
    <col min="12" max="12" width="9.85546875" style="2" customWidth="1"/>
    <col min="13" max="13" width="18.5703125"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4" t="s">
        <v>18</v>
      </c>
      <c r="O3" s="5" t="s">
        <v>19</v>
      </c>
      <c r="P3" s="5" t="s">
        <v>20</v>
      </c>
      <c r="Q3" s="6"/>
    </row>
    <row r="4" spans="1:17" ht="31.5" x14ac:dyDescent="0.25">
      <c r="A4" s="59">
        <v>45567</v>
      </c>
      <c r="B4" s="60">
        <v>0.27083333333333331</v>
      </c>
      <c r="C4" s="61" t="s">
        <v>21</v>
      </c>
      <c r="D4" s="60">
        <v>0.41666666666666669</v>
      </c>
      <c r="E4" s="62" t="s">
        <v>94</v>
      </c>
      <c r="F4" s="61" t="s">
        <v>82</v>
      </c>
      <c r="G4" s="62" t="s">
        <v>95</v>
      </c>
      <c r="H4" s="61"/>
      <c r="I4" s="63">
        <f>(H4*O4)</f>
        <v>0</v>
      </c>
      <c r="J4" s="64"/>
      <c r="K4" s="64"/>
      <c r="L4" s="64"/>
      <c r="M4" s="61" t="s">
        <v>96</v>
      </c>
      <c r="N4" s="18">
        <f>SUM(H4:H17)</f>
        <v>0</v>
      </c>
      <c r="O4" s="19">
        <v>0.45</v>
      </c>
      <c r="P4" s="19">
        <f>N4*O4</f>
        <v>0</v>
      </c>
      <c r="Q4" s="6"/>
    </row>
    <row r="5" spans="1:17" ht="63" x14ac:dyDescent="0.25">
      <c r="A5" s="59">
        <v>45567</v>
      </c>
      <c r="B5" s="61"/>
      <c r="C5" s="62" t="s">
        <v>94</v>
      </c>
      <c r="D5" s="61"/>
      <c r="E5" s="61" t="s">
        <v>97</v>
      </c>
      <c r="F5" s="61" t="s">
        <v>76</v>
      </c>
      <c r="G5" s="62" t="s">
        <v>98</v>
      </c>
      <c r="H5" s="61"/>
      <c r="I5" s="63">
        <f>(H5*O4)</f>
        <v>0</v>
      </c>
      <c r="J5" s="64">
        <v>16</v>
      </c>
      <c r="K5" s="64"/>
      <c r="L5" s="64"/>
      <c r="M5" s="61" t="s">
        <v>96</v>
      </c>
      <c r="N5" s="20"/>
      <c r="O5" s="21" t="s">
        <v>85</v>
      </c>
      <c r="P5" s="22">
        <v>0</v>
      </c>
      <c r="Q5" s="6"/>
    </row>
    <row r="6" spans="1:17" ht="31.5" x14ac:dyDescent="0.25">
      <c r="A6" s="59">
        <v>45567</v>
      </c>
      <c r="B6" s="60">
        <v>0.64583333333333337</v>
      </c>
      <c r="C6" s="61" t="s">
        <v>97</v>
      </c>
      <c r="D6" s="60">
        <v>0.77083333333333337</v>
      </c>
      <c r="E6" s="61" t="s">
        <v>21</v>
      </c>
      <c r="F6" s="61" t="s">
        <v>82</v>
      </c>
      <c r="G6" s="62" t="s">
        <v>99</v>
      </c>
      <c r="H6" s="61"/>
      <c r="I6" s="63">
        <f>(H6*O4)</f>
        <v>0</v>
      </c>
      <c r="J6" s="64"/>
      <c r="K6" s="64"/>
      <c r="L6" s="64"/>
      <c r="M6" s="61" t="s">
        <v>96</v>
      </c>
      <c r="N6" s="23"/>
      <c r="O6" s="17"/>
      <c r="P6" s="17"/>
    </row>
    <row r="7" spans="1:17" x14ac:dyDescent="0.25">
      <c r="A7" s="59">
        <v>45575</v>
      </c>
      <c r="B7" s="60">
        <v>0.63750000000000007</v>
      </c>
      <c r="C7" s="61" t="s">
        <v>21</v>
      </c>
      <c r="D7" s="60">
        <v>0.82777777777777783</v>
      </c>
      <c r="E7" s="61" t="s">
        <v>100</v>
      </c>
      <c r="F7" s="61" t="s">
        <v>82</v>
      </c>
      <c r="G7" s="61" t="s">
        <v>101</v>
      </c>
      <c r="H7" s="61"/>
      <c r="I7" s="63">
        <f>(H7*O7)</f>
        <v>0</v>
      </c>
      <c r="J7" s="64"/>
      <c r="K7" s="64"/>
      <c r="L7" s="64"/>
      <c r="M7" s="61" t="s">
        <v>102</v>
      </c>
      <c r="N7" s="6"/>
    </row>
    <row r="8" spans="1:17" x14ac:dyDescent="0.25">
      <c r="A8" s="59">
        <v>45575</v>
      </c>
      <c r="B8" s="61"/>
      <c r="C8" s="61"/>
      <c r="D8" s="61"/>
      <c r="E8" s="61"/>
      <c r="F8" s="61"/>
      <c r="G8" s="61" t="s">
        <v>103</v>
      </c>
      <c r="H8" s="61"/>
      <c r="I8" s="63">
        <f>(H8*O7)</f>
        <v>0</v>
      </c>
      <c r="J8" s="64"/>
      <c r="K8" s="64">
        <v>25</v>
      </c>
      <c r="L8" s="64"/>
      <c r="M8" s="61" t="s">
        <v>102</v>
      </c>
      <c r="N8" s="6"/>
    </row>
    <row r="9" spans="1:17" x14ac:dyDescent="0.25">
      <c r="A9" s="59">
        <v>45576</v>
      </c>
      <c r="B9" s="60">
        <v>0.58402777777777781</v>
      </c>
      <c r="C9" s="61" t="s">
        <v>100</v>
      </c>
      <c r="D9" s="60">
        <v>0.77500000000000002</v>
      </c>
      <c r="E9" s="61" t="s">
        <v>21</v>
      </c>
      <c r="F9" s="61" t="s">
        <v>82</v>
      </c>
      <c r="G9" s="61" t="s">
        <v>104</v>
      </c>
      <c r="H9" s="61"/>
      <c r="I9" s="63">
        <f>(H9*O7)</f>
        <v>0</v>
      </c>
      <c r="J9" s="64"/>
      <c r="K9" s="64"/>
      <c r="L9" s="64"/>
      <c r="M9" s="61" t="s">
        <v>102</v>
      </c>
      <c r="N9" s="6"/>
    </row>
    <row r="10" spans="1:17" ht="31.5" x14ac:dyDescent="0.25">
      <c r="A10" s="59">
        <v>45580</v>
      </c>
      <c r="B10" s="60">
        <v>0.63750000000000007</v>
      </c>
      <c r="C10" s="62" t="s">
        <v>105</v>
      </c>
      <c r="D10" s="60">
        <v>0.82777777777777783</v>
      </c>
      <c r="E10" s="62" t="s">
        <v>106</v>
      </c>
      <c r="F10" s="61" t="s">
        <v>82</v>
      </c>
      <c r="G10" s="62" t="s">
        <v>107</v>
      </c>
      <c r="H10" s="61"/>
      <c r="I10" s="63">
        <f>(H10*O10)</f>
        <v>0</v>
      </c>
      <c r="J10" s="64"/>
      <c r="K10" s="64"/>
      <c r="L10" s="64"/>
      <c r="M10" s="61" t="s">
        <v>108</v>
      </c>
      <c r="N10" s="6"/>
    </row>
    <row r="11" spans="1:17" x14ac:dyDescent="0.25">
      <c r="A11" s="59">
        <v>45580</v>
      </c>
      <c r="B11" s="61"/>
      <c r="C11" s="61"/>
      <c r="D11" s="61"/>
      <c r="E11" s="61"/>
      <c r="F11" s="61"/>
      <c r="G11" s="61" t="s">
        <v>109</v>
      </c>
      <c r="H11" s="61"/>
      <c r="I11" s="63">
        <f>(H11*O10)</f>
        <v>0</v>
      </c>
      <c r="J11" s="64"/>
      <c r="K11" s="64">
        <v>25</v>
      </c>
      <c r="L11" s="64"/>
      <c r="M11" s="61" t="s">
        <v>108</v>
      </c>
      <c r="N11" s="6"/>
    </row>
    <row r="12" spans="1:17" ht="47.25" x14ac:dyDescent="0.25">
      <c r="A12" s="59">
        <v>45580</v>
      </c>
      <c r="B12" s="60"/>
      <c r="C12" s="62" t="s">
        <v>106</v>
      </c>
      <c r="D12" s="60"/>
      <c r="E12" s="61" t="s">
        <v>110</v>
      </c>
      <c r="F12" s="61" t="s">
        <v>76</v>
      </c>
      <c r="G12" s="62" t="s">
        <v>111</v>
      </c>
      <c r="H12" s="61"/>
      <c r="I12" s="63">
        <f>(H12*O10)</f>
        <v>0</v>
      </c>
      <c r="J12" s="64">
        <v>9</v>
      </c>
      <c r="K12" s="64"/>
      <c r="L12" s="64"/>
      <c r="M12" s="61" t="s">
        <v>108</v>
      </c>
      <c r="N12" s="6"/>
    </row>
    <row r="13" spans="1:17" ht="31.5" x14ac:dyDescent="0.25">
      <c r="A13" s="59">
        <v>45581</v>
      </c>
      <c r="B13" s="61">
        <v>14.36</v>
      </c>
      <c r="C13" s="62" t="s">
        <v>106</v>
      </c>
      <c r="D13" s="60">
        <v>0.70138888888888884</v>
      </c>
      <c r="E13" s="62" t="s">
        <v>112</v>
      </c>
      <c r="F13" s="61" t="s">
        <v>82</v>
      </c>
      <c r="G13" s="62" t="s">
        <v>113</v>
      </c>
      <c r="H13" s="61"/>
      <c r="I13" s="63">
        <f>(H13*O10)</f>
        <v>0</v>
      </c>
      <c r="J13" s="64"/>
      <c r="K13" s="64"/>
      <c r="L13" s="64"/>
      <c r="M13" s="61" t="s">
        <v>108</v>
      </c>
      <c r="N13" s="6"/>
    </row>
    <row r="14" spans="1:17" ht="31.5" x14ac:dyDescent="0.25">
      <c r="A14" s="59">
        <v>45581</v>
      </c>
      <c r="B14" s="61"/>
      <c r="C14" s="62" t="s">
        <v>112</v>
      </c>
      <c r="D14" s="61"/>
      <c r="E14" s="61" t="s">
        <v>21</v>
      </c>
      <c r="F14" s="61" t="s">
        <v>82</v>
      </c>
      <c r="G14" s="61" t="s">
        <v>114</v>
      </c>
      <c r="H14" s="61"/>
      <c r="I14" s="63">
        <f>(H14*O10)</f>
        <v>0</v>
      </c>
      <c r="J14" s="64"/>
      <c r="K14" s="64"/>
      <c r="L14" s="64"/>
      <c r="M14" s="61" t="s">
        <v>108</v>
      </c>
      <c r="N14" s="6"/>
    </row>
    <row r="15" spans="1:17" ht="47.25" x14ac:dyDescent="0.25">
      <c r="A15" s="59">
        <v>45583</v>
      </c>
      <c r="B15" s="60">
        <v>0.31111111111111112</v>
      </c>
      <c r="C15" s="62" t="s">
        <v>115</v>
      </c>
      <c r="D15" s="60">
        <v>0.47152777777777777</v>
      </c>
      <c r="E15" s="62" t="s">
        <v>116</v>
      </c>
      <c r="F15" s="61" t="s">
        <v>48</v>
      </c>
      <c r="G15" s="62" t="s">
        <v>117</v>
      </c>
      <c r="H15" s="61"/>
      <c r="I15" s="63">
        <f>(H15*O15)</f>
        <v>0</v>
      </c>
      <c r="J15" s="64"/>
      <c r="K15" s="64"/>
      <c r="L15" s="64"/>
      <c r="M15" s="61" t="s">
        <v>118</v>
      </c>
      <c r="N15" s="6"/>
    </row>
    <row r="16" spans="1:17" x14ac:dyDescent="0.25">
      <c r="A16" s="59">
        <v>45583</v>
      </c>
      <c r="B16" s="61"/>
      <c r="C16" s="61"/>
      <c r="D16" s="61"/>
      <c r="E16" s="61"/>
      <c r="F16" s="61"/>
      <c r="G16" s="61" t="s">
        <v>119</v>
      </c>
      <c r="H16" s="61"/>
      <c r="I16" s="63">
        <f>(H16*O15)</f>
        <v>0</v>
      </c>
      <c r="J16" s="64"/>
      <c r="K16" s="64">
        <v>9.3000000000000007</v>
      </c>
      <c r="L16" s="64"/>
      <c r="M16" s="61" t="s">
        <v>118</v>
      </c>
      <c r="N16" s="6"/>
    </row>
    <row r="17" spans="1:14" ht="31.5" x14ac:dyDescent="0.25">
      <c r="A17" s="59">
        <v>45583</v>
      </c>
      <c r="B17" s="60">
        <v>0.60763888888888895</v>
      </c>
      <c r="C17" s="62" t="s">
        <v>116</v>
      </c>
      <c r="D17" s="60">
        <v>0.76944444444444438</v>
      </c>
      <c r="E17" s="62" t="s">
        <v>115</v>
      </c>
      <c r="F17" s="61" t="s">
        <v>48</v>
      </c>
      <c r="G17" s="61" t="s">
        <v>120</v>
      </c>
      <c r="H17" s="61"/>
      <c r="I17" s="63">
        <f>(H17*O15)</f>
        <v>0</v>
      </c>
      <c r="J17" s="64"/>
      <c r="K17" s="64"/>
      <c r="L17" s="64"/>
      <c r="M17" s="61" t="s">
        <v>118</v>
      </c>
      <c r="N17" s="6"/>
    </row>
    <row r="18" spans="1:14" x14ac:dyDescent="0.25">
      <c r="A18" s="7"/>
      <c r="B18" s="7"/>
      <c r="C18" s="7"/>
      <c r="D18" s="7"/>
      <c r="E18" s="7"/>
      <c r="F18" s="7"/>
      <c r="G18" s="8"/>
      <c r="H18" s="9">
        <f>SUM(H4:H17)</f>
        <v>0</v>
      </c>
      <c r="I18" s="10">
        <f>SUM(I4:I17)</f>
        <v>0</v>
      </c>
      <c r="J18" s="11">
        <f>SUM(J4:J17)</f>
        <v>25</v>
      </c>
      <c r="K18" s="11">
        <f>SUM(K4:K17)</f>
        <v>59.3</v>
      </c>
      <c r="L18" s="11">
        <f>SUM(L4:L17)</f>
        <v>0</v>
      </c>
      <c r="M18" s="12"/>
      <c r="N18" s="6"/>
    </row>
    <row r="19" spans="1:14" x14ac:dyDescent="0.25">
      <c r="A19" s="13"/>
      <c r="B19" s="13"/>
      <c r="C19" s="13"/>
      <c r="D19" s="13"/>
      <c r="E19" s="13"/>
      <c r="F19" s="13"/>
      <c r="G19" s="13"/>
      <c r="H19" s="14"/>
      <c r="I19" s="175" t="s">
        <v>36</v>
      </c>
      <c r="J19" s="176"/>
      <c r="K19" s="177">
        <f>SUM(I18:L18)</f>
        <v>84.3</v>
      </c>
      <c r="L19" s="178"/>
      <c r="M19" s="15"/>
      <c r="N19" s="6"/>
    </row>
  </sheetData>
  <mergeCells count="7">
    <mergeCell ref="I19:J19"/>
    <mergeCell ref="K19:L19"/>
    <mergeCell ref="B1:F1"/>
    <mergeCell ref="B2:C2"/>
    <mergeCell ref="D2:E2"/>
    <mergeCell ref="F2:G2"/>
    <mergeCell ref="H2:L2"/>
  </mergeCells>
  <conditionalFormatting sqref="I4:I17">
    <cfRule type="cellIs" dxfId="22" priority="1" operator="equal">
      <formula>0</formula>
    </cfRule>
  </conditionalFormatting>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EB08D-A8D5-4B55-9B00-F988A6F979DA}">
  <dimension ref="A1:Q7"/>
  <sheetViews>
    <sheetView workbookViewId="0">
      <selection activeCell="P5" sqref="A1:P5"/>
    </sheetView>
  </sheetViews>
  <sheetFormatPr defaultColWidth="9.140625" defaultRowHeight="15.75" x14ac:dyDescent="0.25"/>
  <cols>
    <col min="1" max="1" width="10.5703125" style="2" customWidth="1"/>
    <col min="2" max="2" width="6.5703125" style="2" customWidth="1"/>
    <col min="3" max="3" width="11.7109375" style="2" customWidth="1"/>
    <col min="4" max="4" width="6.5703125" style="2" customWidth="1"/>
    <col min="5" max="5" width="11.7109375" style="2" customWidth="1"/>
    <col min="6" max="6" width="9.140625" style="2"/>
    <col min="7" max="7" width="41.140625" style="2" customWidth="1"/>
    <col min="8" max="11" width="9.140625" style="2"/>
    <col min="12" max="12" width="9.85546875" style="2" customWidth="1"/>
    <col min="13" max="13" width="24" style="2" customWidth="1"/>
    <col min="14" max="16384" width="9.140625" style="2"/>
  </cols>
  <sheetData>
    <row r="1" spans="1:17" x14ac:dyDescent="0.25">
      <c r="A1" s="51" t="s">
        <v>0</v>
      </c>
      <c r="B1" s="179" t="s">
        <v>1</v>
      </c>
      <c r="C1" s="180"/>
      <c r="D1" s="180"/>
      <c r="E1" s="180"/>
      <c r="F1" s="181"/>
      <c r="G1" s="52"/>
      <c r="H1" s="53"/>
      <c r="I1" s="54"/>
      <c r="J1" s="1"/>
      <c r="K1" s="1"/>
      <c r="L1" s="1"/>
      <c r="M1" s="1"/>
    </row>
    <row r="2" spans="1:17" x14ac:dyDescent="0.25">
      <c r="A2" s="51" t="s">
        <v>2</v>
      </c>
      <c r="B2" s="182" t="s">
        <v>3</v>
      </c>
      <c r="C2" s="183"/>
      <c r="D2" s="182" t="s">
        <v>4</v>
      </c>
      <c r="E2" s="183"/>
      <c r="F2" s="182" t="s">
        <v>5</v>
      </c>
      <c r="G2" s="183"/>
      <c r="H2" s="182" t="s">
        <v>6</v>
      </c>
      <c r="I2" s="184"/>
      <c r="J2" s="184"/>
      <c r="K2" s="184"/>
      <c r="L2" s="181"/>
      <c r="M2" s="55"/>
      <c r="N2" s="3"/>
      <c r="O2" s="1"/>
      <c r="P2" s="1"/>
    </row>
    <row r="3" spans="1:17" ht="66" x14ac:dyDescent="0.25">
      <c r="A3" s="56"/>
      <c r="B3" s="57" t="s">
        <v>7</v>
      </c>
      <c r="C3" s="57" t="s">
        <v>8</v>
      </c>
      <c r="D3" s="57" t="s">
        <v>7</v>
      </c>
      <c r="E3" s="57" t="s">
        <v>9</v>
      </c>
      <c r="F3" s="57" t="s">
        <v>10</v>
      </c>
      <c r="G3" s="57" t="s">
        <v>11</v>
      </c>
      <c r="H3" s="58" t="s">
        <v>12</v>
      </c>
      <c r="I3" s="57" t="s">
        <v>13</v>
      </c>
      <c r="J3" s="57" t="s">
        <v>14</v>
      </c>
      <c r="K3" s="57" t="s">
        <v>15</v>
      </c>
      <c r="L3" s="57" t="s">
        <v>16</v>
      </c>
      <c r="M3" s="57" t="s">
        <v>17</v>
      </c>
      <c r="N3" s="70" t="s">
        <v>18</v>
      </c>
      <c r="O3" s="71" t="s">
        <v>19</v>
      </c>
      <c r="P3" s="71" t="s">
        <v>20</v>
      </c>
      <c r="Q3" s="6"/>
    </row>
    <row r="4" spans="1:17" ht="31.5" x14ac:dyDescent="0.25">
      <c r="A4" s="59">
        <v>45687</v>
      </c>
      <c r="B4" s="60">
        <v>0.6875</v>
      </c>
      <c r="C4" s="62" t="s">
        <v>121</v>
      </c>
      <c r="D4" s="60"/>
      <c r="E4" s="62" t="s">
        <v>122</v>
      </c>
      <c r="F4" s="61" t="s">
        <v>39</v>
      </c>
      <c r="G4" s="62" t="s">
        <v>123</v>
      </c>
      <c r="H4" s="61"/>
      <c r="I4" s="63">
        <f>(H4*O4)</f>
        <v>0</v>
      </c>
      <c r="J4" s="64">
        <v>2.8</v>
      </c>
      <c r="K4" s="64"/>
      <c r="L4" s="64"/>
      <c r="M4" s="61" t="s">
        <v>124</v>
      </c>
      <c r="N4" s="72">
        <f>SUM(H4:H5)</f>
        <v>0</v>
      </c>
      <c r="O4" s="73">
        <v>0.45</v>
      </c>
      <c r="P4" s="73">
        <f>N4*O4</f>
        <v>0</v>
      </c>
      <c r="Q4" s="6"/>
    </row>
    <row r="5" spans="1:17" ht="31.5" x14ac:dyDescent="0.25">
      <c r="A5" s="59">
        <v>45687</v>
      </c>
      <c r="B5" s="61"/>
      <c r="C5" s="62" t="s">
        <v>122</v>
      </c>
      <c r="D5" s="61"/>
      <c r="E5" s="62" t="s">
        <v>121</v>
      </c>
      <c r="F5" s="61" t="s">
        <v>39</v>
      </c>
      <c r="G5" s="62" t="s">
        <v>125</v>
      </c>
      <c r="H5" s="61"/>
      <c r="I5" s="63">
        <f>(H5*O4)</f>
        <v>0</v>
      </c>
      <c r="J5" s="64">
        <v>2.8</v>
      </c>
      <c r="K5" s="64"/>
      <c r="L5" s="64"/>
      <c r="M5" s="61" t="s">
        <v>124</v>
      </c>
      <c r="N5" s="20"/>
      <c r="O5" s="21" t="s">
        <v>85</v>
      </c>
      <c r="P5" s="22">
        <v>0</v>
      </c>
      <c r="Q5" s="6"/>
    </row>
    <row r="6" spans="1:17" x14ac:dyDescent="0.25">
      <c r="A6" s="7"/>
      <c r="B6" s="7"/>
      <c r="C6" s="7"/>
      <c r="D6" s="7"/>
      <c r="E6" s="7"/>
      <c r="F6" s="7"/>
      <c r="G6" s="8"/>
      <c r="H6" s="9">
        <f>SUM(H4:H5)</f>
        <v>0</v>
      </c>
      <c r="I6" s="10">
        <f>SUM(I4:I5)</f>
        <v>0</v>
      </c>
      <c r="J6" s="11">
        <f>SUM(J4:J5)</f>
        <v>5.6</v>
      </c>
      <c r="K6" s="11">
        <f>SUM(K4:K5)</f>
        <v>0</v>
      </c>
      <c r="L6" s="11">
        <f>SUM(L4:L5)</f>
        <v>0</v>
      </c>
      <c r="M6" s="12"/>
      <c r="N6" s="6"/>
    </row>
    <row r="7" spans="1:17" x14ac:dyDescent="0.25">
      <c r="A7" s="13"/>
      <c r="B7" s="13"/>
      <c r="C7" s="13"/>
      <c r="D7" s="13"/>
      <c r="E7" s="13"/>
      <c r="F7" s="13"/>
      <c r="G7" s="13"/>
      <c r="H7" s="14"/>
      <c r="I7" s="175" t="s">
        <v>36</v>
      </c>
      <c r="J7" s="176"/>
      <c r="K7" s="177">
        <f>SUM(I6:L6)</f>
        <v>5.6</v>
      </c>
      <c r="L7" s="178"/>
      <c r="M7" s="15"/>
      <c r="N7" s="6"/>
    </row>
  </sheetData>
  <mergeCells count="7">
    <mergeCell ref="I7:J7"/>
    <mergeCell ref="K7:L7"/>
    <mergeCell ref="B1:F1"/>
    <mergeCell ref="B2:C2"/>
    <mergeCell ref="D2:E2"/>
    <mergeCell ref="F2:G2"/>
    <mergeCell ref="H2:L2"/>
  </mergeCells>
  <conditionalFormatting sqref="I4:I5">
    <cfRule type="cellIs" dxfId="21" priority="1" operator="equal">
      <formula>0</formula>
    </cfRule>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D0A92C-1C02-4DE4-86CD-4479BAECE6B9}">
  <dimension ref="A1:P13"/>
  <sheetViews>
    <sheetView topLeftCell="A7" workbookViewId="0">
      <selection activeCell="M11" sqref="A1:M11"/>
    </sheetView>
  </sheetViews>
  <sheetFormatPr defaultRowHeight="12.75" x14ac:dyDescent="0.2"/>
  <cols>
    <col min="1" max="1" width="12.7109375" style="24" bestFit="1" customWidth="1"/>
    <col min="2" max="2" width="7.85546875" style="24" bestFit="1" customWidth="1"/>
    <col min="3" max="3" width="53" style="24" bestFit="1" customWidth="1"/>
    <col min="4" max="5" width="9.28515625" style="24" bestFit="1" customWidth="1"/>
    <col min="6" max="6" width="9.140625" style="24"/>
    <col min="7" max="7" width="28.85546875" style="24" customWidth="1"/>
    <col min="8" max="12" width="9.28515625" style="24" bestFit="1" customWidth="1"/>
    <col min="13" max="13" width="9.140625" style="24"/>
    <col min="14" max="16" width="9.28515625" style="24" bestFit="1" customWidth="1"/>
    <col min="17" max="16384" width="9.140625" style="24"/>
  </cols>
  <sheetData>
    <row r="1" spans="1:16" x14ac:dyDescent="0.2">
      <c r="A1" s="74" t="s">
        <v>0</v>
      </c>
      <c r="B1" s="189" t="s">
        <v>1</v>
      </c>
      <c r="C1" s="190"/>
      <c r="D1" s="190"/>
      <c r="E1" s="190"/>
      <c r="F1" s="191"/>
      <c r="G1" s="75"/>
      <c r="H1" s="76"/>
      <c r="I1" s="77"/>
      <c r="J1" s="29"/>
      <c r="K1" s="29"/>
      <c r="L1" s="29"/>
      <c r="M1" s="29"/>
      <c r="N1" s="30"/>
      <c r="O1" s="30"/>
      <c r="P1" s="30"/>
    </row>
    <row r="2" spans="1:16" x14ac:dyDescent="0.2">
      <c r="A2" s="74" t="s">
        <v>2</v>
      </c>
      <c r="B2" s="192" t="s">
        <v>3</v>
      </c>
      <c r="C2" s="193"/>
      <c r="D2" s="192" t="s">
        <v>4</v>
      </c>
      <c r="E2" s="193"/>
      <c r="F2" s="192" t="s">
        <v>5</v>
      </c>
      <c r="G2" s="193"/>
      <c r="H2" s="192" t="s">
        <v>6</v>
      </c>
      <c r="I2" s="194"/>
      <c r="J2" s="194"/>
      <c r="K2" s="194"/>
      <c r="L2" s="191"/>
      <c r="M2" s="78"/>
      <c r="N2" s="31"/>
      <c r="O2" s="29"/>
      <c r="P2" s="29"/>
    </row>
    <row r="3" spans="1:16" ht="63.75" x14ac:dyDescent="0.2">
      <c r="A3" s="79"/>
      <c r="B3" s="80" t="s">
        <v>7</v>
      </c>
      <c r="C3" s="80" t="s">
        <v>8</v>
      </c>
      <c r="D3" s="80" t="s">
        <v>7</v>
      </c>
      <c r="E3" s="80" t="s">
        <v>9</v>
      </c>
      <c r="F3" s="80" t="s">
        <v>10</v>
      </c>
      <c r="G3" s="80" t="s">
        <v>11</v>
      </c>
      <c r="H3" s="80" t="s">
        <v>12</v>
      </c>
      <c r="I3" s="80" t="s">
        <v>13</v>
      </c>
      <c r="J3" s="80" t="s">
        <v>14</v>
      </c>
      <c r="K3" s="80" t="s">
        <v>15</v>
      </c>
      <c r="L3" s="80" t="s">
        <v>16</v>
      </c>
      <c r="M3" s="80" t="s">
        <v>17</v>
      </c>
      <c r="N3" s="32" t="s">
        <v>18</v>
      </c>
      <c r="O3" s="33" t="s">
        <v>19</v>
      </c>
      <c r="P3" s="33" t="s">
        <v>20</v>
      </c>
    </row>
    <row r="4" spans="1:16" ht="38.25" x14ac:dyDescent="0.2">
      <c r="A4" s="81">
        <v>45693</v>
      </c>
      <c r="B4" s="82">
        <v>0.33333333333333331</v>
      </c>
      <c r="C4" s="83" t="s">
        <v>126</v>
      </c>
      <c r="D4" s="82">
        <v>0.39583333333333331</v>
      </c>
      <c r="E4" s="83" t="s">
        <v>127</v>
      </c>
      <c r="F4" s="83" t="s">
        <v>128</v>
      </c>
      <c r="G4" s="84" t="s">
        <v>129</v>
      </c>
      <c r="H4" s="83">
        <v>13</v>
      </c>
      <c r="I4" s="85">
        <f>(H4*O4)</f>
        <v>5.8500000000000005</v>
      </c>
      <c r="J4" s="86"/>
      <c r="K4" s="86"/>
      <c r="L4" s="86"/>
      <c r="M4" s="83" t="s">
        <v>130</v>
      </c>
      <c r="N4" s="34">
        <f>SUM(H4:H11)</f>
        <v>190</v>
      </c>
      <c r="O4" s="35">
        <v>0.45</v>
      </c>
      <c r="P4" s="35">
        <f>N4*O4</f>
        <v>85.5</v>
      </c>
    </row>
    <row r="5" spans="1:16" ht="38.25" x14ac:dyDescent="0.2">
      <c r="A5" s="81">
        <v>45693</v>
      </c>
      <c r="B5" s="82">
        <v>0.5</v>
      </c>
      <c r="C5" s="83" t="s">
        <v>127</v>
      </c>
      <c r="D5" s="82">
        <v>0.5625</v>
      </c>
      <c r="E5" s="83" t="s">
        <v>126</v>
      </c>
      <c r="F5" s="83" t="s">
        <v>128</v>
      </c>
      <c r="G5" s="84" t="s">
        <v>131</v>
      </c>
      <c r="H5" s="83">
        <v>13</v>
      </c>
      <c r="I5" s="85">
        <f>(H5*O4)</f>
        <v>5.8500000000000005</v>
      </c>
      <c r="J5" s="86"/>
      <c r="K5" s="86"/>
      <c r="L5" s="86"/>
      <c r="M5" s="83" t="s">
        <v>130</v>
      </c>
      <c r="N5" s="36"/>
      <c r="O5" s="37" t="s">
        <v>85</v>
      </c>
      <c r="P5" s="38">
        <v>0</v>
      </c>
    </row>
    <row r="6" spans="1:16" ht="51" x14ac:dyDescent="0.2">
      <c r="A6" s="81">
        <v>45694</v>
      </c>
      <c r="B6" s="82">
        <v>0.41666666666666669</v>
      </c>
      <c r="C6" s="83" t="s">
        <v>126</v>
      </c>
      <c r="D6" s="82">
        <v>0.5625</v>
      </c>
      <c r="E6" s="83" t="s">
        <v>132</v>
      </c>
      <c r="F6" s="83" t="s">
        <v>128</v>
      </c>
      <c r="G6" s="84" t="s">
        <v>133</v>
      </c>
      <c r="H6" s="83">
        <v>82</v>
      </c>
      <c r="I6" s="85">
        <f>(H6*O6)</f>
        <v>0</v>
      </c>
      <c r="J6" s="86"/>
      <c r="K6" s="86"/>
      <c r="L6" s="86"/>
      <c r="M6" s="83" t="s">
        <v>134</v>
      </c>
      <c r="N6" s="39"/>
      <c r="O6" s="40"/>
      <c r="P6" s="40"/>
    </row>
    <row r="7" spans="1:16" x14ac:dyDescent="0.2">
      <c r="A7" s="81">
        <v>45694</v>
      </c>
      <c r="B7" s="83"/>
      <c r="C7" s="83"/>
      <c r="D7" s="83"/>
      <c r="E7" s="83"/>
      <c r="F7" s="83"/>
      <c r="G7" s="83" t="s">
        <v>135</v>
      </c>
      <c r="H7" s="83"/>
      <c r="I7" s="85">
        <f>(H7*O6)</f>
        <v>0</v>
      </c>
      <c r="J7" s="86">
        <v>5</v>
      </c>
      <c r="K7" s="86"/>
      <c r="L7" s="86"/>
      <c r="M7" s="83" t="s">
        <v>134</v>
      </c>
      <c r="N7" s="41"/>
      <c r="O7" s="30"/>
      <c r="P7" s="30"/>
    </row>
    <row r="8" spans="1:16" ht="38.25" x14ac:dyDescent="0.2">
      <c r="A8" s="81">
        <v>45694</v>
      </c>
      <c r="B8" s="82">
        <v>0.6875</v>
      </c>
      <c r="C8" s="83" t="s">
        <v>132</v>
      </c>
      <c r="D8" s="82">
        <v>0.79166666666666663</v>
      </c>
      <c r="E8" s="83" t="s">
        <v>126</v>
      </c>
      <c r="F8" s="83" t="s">
        <v>128</v>
      </c>
      <c r="G8" s="84" t="s">
        <v>136</v>
      </c>
      <c r="H8" s="83">
        <v>82</v>
      </c>
      <c r="I8" s="85">
        <f>(H8*O6)</f>
        <v>0</v>
      </c>
      <c r="J8" s="86"/>
      <c r="K8" s="86"/>
      <c r="L8" s="86"/>
      <c r="M8" s="83" t="s">
        <v>134</v>
      </c>
      <c r="N8" s="41"/>
      <c r="O8" s="30"/>
      <c r="P8" s="30"/>
    </row>
    <row r="9" spans="1:16" ht="51" x14ac:dyDescent="0.2">
      <c r="A9" s="81">
        <v>45712</v>
      </c>
      <c r="B9" s="82">
        <v>0.66666666666666663</v>
      </c>
      <c r="C9" s="82" t="s">
        <v>21</v>
      </c>
      <c r="D9" s="82" t="s">
        <v>51</v>
      </c>
      <c r="E9" s="82">
        <v>0.85416666666666663</v>
      </c>
      <c r="F9" s="84" t="s">
        <v>137</v>
      </c>
      <c r="G9" s="84" t="s">
        <v>138</v>
      </c>
      <c r="H9" s="83"/>
      <c r="I9" s="85">
        <f>(H9*O4)</f>
        <v>0</v>
      </c>
      <c r="J9" s="86"/>
      <c r="K9" s="86">
        <v>20.260000000000002</v>
      </c>
      <c r="L9" s="86"/>
      <c r="M9" s="83"/>
      <c r="N9" s="41"/>
      <c r="O9" s="30"/>
      <c r="P9" s="30"/>
    </row>
    <row r="10" spans="1:16" ht="51" x14ac:dyDescent="0.2">
      <c r="A10" s="81">
        <v>45713</v>
      </c>
      <c r="B10" s="82">
        <v>0.66666666666666663</v>
      </c>
      <c r="C10" s="83" t="s">
        <v>51</v>
      </c>
      <c r="D10" s="83" t="s">
        <v>21</v>
      </c>
      <c r="E10" s="82">
        <v>0.83333333333333337</v>
      </c>
      <c r="F10" s="84" t="s">
        <v>137</v>
      </c>
      <c r="G10" s="83" t="s">
        <v>139</v>
      </c>
      <c r="H10" s="83"/>
      <c r="I10" s="85">
        <f>(H10*O4)</f>
        <v>0</v>
      </c>
      <c r="J10" s="86"/>
      <c r="K10" s="86"/>
      <c r="L10" s="86"/>
      <c r="M10" s="83"/>
      <c r="N10" s="41"/>
      <c r="O10" s="30"/>
      <c r="P10" s="30"/>
    </row>
    <row r="11" spans="1:16" ht="51" x14ac:dyDescent="0.2">
      <c r="A11" s="81">
        <v>45719</v>
      </c>
      <c r="B11" s="82">
        <v>0.70833333333333337</v>
      </c>
      <c r="C11" s="83" t="s">
        <v>21</v>
      </c>
      <c r="D11" s="83" t="s">
        <v>140</v>
      </c>
      <c r="E11" s="82">
        <v>0.85416666666666663</v>
      </c>
      <c r="F11" s="84" t="s">
        <v>137</v>
      </c>
      <c r="G11" s="84" t="s">
        <v>141</v>
      </c>
      <c r="H11" s="83"/>
      <c r="I11" s="85">
        <f>(H11*O4)</f>
        <v>0</v>
      </c>
      <c r="J11" s="86"/>
      <c r="K11" s="86">
        <v>5.92</v>
      </c>
      <c r="L11" s="86"/>
      <c r="M11" s="83"/>
      <c r="N11" s="41"/>
      <c r="O11" s="30"/>
      <c r="P11" s="30"/>
    </row>
    <row r="12" spans="1:16" x14ac:dyDescent="0.2">
      <c r="A12" s="42"/>
      <c r="B12" s="42"/>
      <c r="C12" s="42"/>
      <c r="D12" s="42"/>
      <c r="E12" s="42"/>
      <c r="F12" s="42"/>
      <c r="G12" s="43"/>
      <c r="H12" s="44">
        <f>SUM(H4:H11)</f>
        <v>190</v>
      </c>
      <c r="I12" s="45">
        <f>SUM(I4:I11)</f>
        <v>11.700000000000001</v>
      </c>
      <c r="J12" s="46">
        <f>SUM(J4:J11)</f>
        <v>5</v>
      </c>
      <c r="K12" s="46">
        <f>SUM(K4:K11)</f>
        <v>26.18</v>
      </c>
      <c r="L12" s="46">
        <f>SUM(L4:L11)</f>
        <v>0</v>
      </c>
      <c r="M12" s="47"/>
      <c r="N12" s="41"/>
      <c r="O12" s="30"/>
      <c r="P12" s="30"/>
    </row>
    <row r="13" spans="1:16" x14ac:dyDescent="0.2">
      <c r="A13" s="48"/>
      <c r="B13" s="48"/>
      <c r="C13" s="48"/>
      <c r="D13" s="48"/>
      <c r="E13" s="48"/>
      <c r="F13" s="48"/>
      <c r="G13" s="48"/>
      <c r="H13" s="49"/>
      <c r="I13" s="185" t="s">
        <v>36</v>
      </c>
      <c r="J13" s="186"/>
      <c r="K13" s="187">
        <f>SUM(I12:L12)</f>
        <v>42.88</v>
      </c>
      <c r="L13" s="188"/>
      <c r="M13" s="50"/>
      <c r="N13" s="41"/>
      <c r="O13" s="30"/>
      <c r="P13" s="30"/>
    </row>
  </sheetData>
  <mergeCells count="7">
    <mergeCell ref="I13:J13"/>
    <mergeCell ref="K13:L13"/>
    <mergeCell ref="B1:F1"/>
    <mergeCell ref="B2:C2"/>
    <mergeCell ref="D2:E2"/>
    <mergeCell ref="F2:G2"/>
    <mergeCell ref="H2:L2"/>
  </mergeCells>
  <conditionalFormatting sqref="I4:I11">
    <cfRule type="cellIs" dxfId="20" priority="1" operator="equal">
      <formula>0</formula>
    </cfRule>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April 24</vt:lpstr>
      <vt:lpstr>May 24</vt:lpstr>
      <vt:lpstr>June 24</vt:lpstr>
      <vt:lpstr>July 24</vt:lpstr>
      <vt:lpstr>August 24</vt:lpstr>
      <vt:lpstr>September 24</vt:lpstr>
      <vt:lpstr>October 24</vt:lpstr>
      <vt:lpstr>Jan 25</vt:lpstr>
      <vt:lpstr>Feb 25</vt:lpstr>
      <vt:lpstr>March 25</vt:lpstr>
      <vt:lpstr>May 25</vt:lpstr>
      <vt:lpstr>June 25</vt:lpstr>
      <vt:lpstr>July 25</vt:lpstr>
      <vt:lpstr>August 25</vt:lpstr>
      <vt:lpstr>Sept 25</vt:lpstr>
      <vt:lpstr>October</vt:lpstr>
      <vt:lpstr>November</vt:lpstr>
      <vt:lpstr>December 25</vt:lpstr>
      <vt:lpstr>January 26</vt:lpstr>
      <vt:lpstr>Sheet1</vt:lpstr>
    </vt:vector>
  </TitlesOfParts>
  <Company>Ministry of Justice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Rathore, Zach (HMI Probation)</dc:creator>
  <cp:lastModifiedBy>Rathore, Zach (HMI Probation)</cp:lastModifiedBy>
  <dcterms:created xsi:type="dcterms:W3CDTF">2025-06-12T10:00:19Z</dcterms:created>
  <dcterms:modified xsi:type="dcterms:W3CDTF">2026-01-28T09:30:39Z</dcterms:modified>
</cp:coreProperties>
</file>